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1\Documenti\NATALE 2026\alimentari\"/>
    </mc:Choice>
  </mc:AlternateContent>
  <xr:revisionPtr revIDLastSave="0" documentId="13_ncr:1_{5950B0D8-91AA-41AE-BE28-87B898A8A272}" xr6:coauthVersionLast="47" xr6:coauthVersionMax="47" xr10:uidLastSave="{00000000-0000-0000-0000-000000000000}"/>
  <bookViews>
    <workbookView xWindow="30036" yWindow="168" windowWidth="17280" windowHeight="8880" xr2:uid="{438BBC54-AF35-4438-8EDA-778957CC2C72}"/>
  </bookViews>
  <sheets>
    <sheet name="MODULO ORDINE" sheetId="1" r:id="rId1"/>
    <sheet name="PER INSERIMENTO SU DEMETRA" sheetId="2" r:id="rId2"/>
  </sheets>
  <definedNames>
    <definedName name="_xlnm._FilterDatabase" localSheetId="0" hidden="1">'MODULO ORDINE'!$A$9:$H$97</definedName>
    <definedName name="_xlnm.Print_Area" localSheetId="0">'MODULO ORDINE'!$A$1:$J$97</definedName>
    <definedName name="_xlnm.Print_Titles" localSheetId="0">'MODULO ORDINE'!$9:$9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1" i="2" l="1"/>
  <c r="B91" i="2"/>
  <c r="A15" i="2" l="1"/>
  <c r="A16" i="2"/>
  <c r="A27" i="2"/>
  <c r="A28" i="2"/>
  <c r="A39" i="2"/>
  <c r="A51" i="2"/>
  <c r="A63" i="2"/>
  <c r="A75" i="2"/>
  <c r="A87" i="2"/>
  <c r="A6" i="2"/>
  <c r="A7" i="2"/>
  <c r="A8" i="2"/>
  <c r="A9" i="2"/>
  <c r="A10" i="2"/>
  <c r="A11" i="2"/>
  <c r="A12" i="2"/>
  <c r="A13" i="2"/>
  <c r="A14" i="2"/>
  <c r="A17" i="2"/>
  <c r="A18" i="2"/>
  <c r="A19" i="2"/>
  <c r="A20" i="2"/>
  <c r="A21" i="2"/>
  <c r="A22" i="2"/>
  <c r="A23" i="2"/>
  <c r="A24" i="2"/>
  <c r="A25" i="2"/>
  <c r="A26" i="2"/>
  <c r="A29" i="2"/>
  <c r="A30" i="2"/>
  <c r="A31" i="2"/>
  <c r="A32" i="2"/>
  <c r="A33" i="2"/>
  <c r="A34" i="2"/>
  <c r="A35" i="2"/>
  <c r="A36" i="2"/>
  <c r="A37" i="2"/>
  <c r="A38" i="2"/>
  <c r="A40" i="2"/>
  <c r="A41" i="2"/>
  <c r="A42" i="2"/>
  <c r="A43" i="2"/>
  <c r="A44" i="2"/>
  <c r="A45" i="2"/>
  <c r="A46" i="2"/>
  <c r="A47" i="2"/>
  <c r="A48" i="2"/>
  <c r="A49" i="2"/>
  <c r="A50" i="2"/>
  <c r="A52" i="2"/>
  <c r="A53" i="2"/>
  <c r="A54" i="2"/>
  <c r="A55" i="2"/>
  <c r="A56" i="2"/>
  <c r="A57" i="2"/>
  <c r="A58" i="2"/>
  <c r="A59" i="2"/>
  <c r="A60" i="2"/>
  <c r="A61" i="2"/>
  <c r="A62" i="2"/>
  <c r="A64" i="2"/>
  <c r="A65" i="2"/>
  <c r="A66" i="2"/>
  <c r="A67" i="2"/>
  <c r="A68" i="2"/>
  <c r="A69" i="2"/>
  <c r="A70" i="2"/>
  <c r="A71" i="2"/>
  <c r="A72" i="2"/>
  <c r="A73" i="2"/>
  <c r="A74" i="2"/>
  <c r="A76" i="2"/>
  <c r="A77" i="2"/>
  <c r="A78" i="2"/>
  <c r="A79" i="2"/>
  <c r="A80" i="2"/>
  <c r="A81" i="2"/>
  <c r="A82" i="2"/>
  <c r="A83" i="2"/>
  <c r="A84" i="2"/>
  <c r="A85" i="2"/>
  <c r="A86" i="2"/>
  <c r="A88" i="2"/>
  <c r="A89" i="2"/>
  <c r="A9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5" i="2"/>
  <c r="C5" i="2" s="1"/>
  <c r="A5" i="2"/>
  <c r="K86" i="1" l="1"/>
  <c r="J86" i="1"/>
  <c r="K84" i="1"/>
  <c r="J84" i="1"/>
  <c r="K83" i="1"/>
  <c r="J83" i="1"/>
  <c r="K82" i="1"/>
  <c r="J82" i="1"/>
  <c r="E76" i="1"/>
  <c r="K59" i="1"/>
  <c r="J59" i="1"/>
  <c r="K54" i="1"/>
  <c r="J54" i="1"/>
  <c r="K53" i="1"/>
  <c r="J53" i="1"/>
  <c r="K52" i="1"/>
  <c r="J52" i="1"/>
  <c r="K51" i="1"/>
  <c r="J51" i="1"/>
  <c r="K50" i="1"/>
  <c r="J50" i="1"/>
  <c r="K92" i="1"/>
  <c r="K93" i="1"/>
  <c r="K94" i="1"/>
  <c r="K95" i="1"/>
  <c r="K96" i="1"/>
  <c r="K97" i="1"/>
  <c r="K91" i="1"/>
  <c r="K13" i="1"/>
  <c r="K11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5" i="1"/>
  <c r="K57" i="1"/>
  <c r="K58" i="1"/>
  <c r="K56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5" i="1"/>
  <c r="K87" i="1"/>
  <c r="K88" i="1"/>
  <c r="K89" i="1"/>
  <c r="K90" i="1"/>
  <c r="K12" i="1"/>
  <c r="J92" i="1"/>
  <c r="J93" i="1"/>
  <c r="J94" i="1"/>
  <c r="J95" i="1"/>
  <c r="J96" i="1"/>
  <c r="J97" i="1"/>
  <c r="J91" i="1"/>
  <c r="J90" i="1"/>
  <c r="J89" i="1"/>
  <c r="J88" i="1"/>
  <c r="J87" i="1"/>
  <c r="J85" i="1"/>
  <c r="J81" i="1"/>
  <c r="J80" i="1"/>
  <c r="J79" i="1"/>
  <c r="J78" i="1"/>
  <c r="J77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6" i="1"/>
  <c r="J58" i="1"/>
  <c r="J57" i="1"/>
  <c r="J5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1" i="1"/>
  <c r="J13" i="1"/>
  <c r="J12" i="1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6" i="2"/>
  <c r="J76" i="1"/>
  <c r="E31" i="1"/>
  <c r="J31" i="1" s="1"/>
  <c r="E26" i="1"/>
  <c r="J26" i="1" s="1"/>
  <c r="J99" i="1" l="1"/>
</calcChain>
</file>

<file path=xl/sharedStrings.xml><?xml version="1.0" encoding="utf-8"?>
<sst xmlns="http://schemas.openxmlformats.org/spreadsheetml/2006/main" count="267" uniqueCount="191">
  <si>
    <t>CATEGORIA</t>
  </si>
  <si>
    <t>ARTICOLO</t>
  </si>
  <si>
    <t>DESCRIZIONE</t>
  </si>
  <si>
    <t>pxc</t>
  </si>
  <si>
    <t>PVP</t>
  </si>
  <si>
    <t>SCONTO BASE</t>
  </si>
  <si>
    <t>SCONTO PRENOTAZ</t>
  </si>
  <si>
    <t>IVA</t>
  </si>
  <si>
    <t>PRODOTTI NATALIZI</t>
  </si>
  <si>
    <t>preparati</t>
  </si>
  <si>
    <t xml:space="preserve">Preparato per Muffin 270g </t>
  </si>
  <si>
    <t>9100204</t>
  </si>
  <si>
    <t>Preparato per Brownies 270g</t>
  </si>
  <si>
    <t>9100211</t>
  </si>
  <si>
    <t>Preparato per Biscotti Natalizi 270g</t>
  </si>
  <si>
    <t>Preparato per Muffin senza glutine 210g</t>
  </si>
  <si>
    <t>Preparato per Biscotti senza glutine 310g</t>
  </si>
  <si>
    <t>9100212</t>
  </si>
  <si>
    <t>Preparato per biscotti vegani 260g</t>
  </si>
  <si>
    <t>Preparato per Cioccolata classica 170g</t>
  </si>
  <si>
    <t>Preparato per Cioccolata alla cannella 170g</t>
  </si>
  <si>
    <t>9200213</t>
  </si>
  <si>
    <t>Preparato per Cioccolata al peperoncino 170g</t>
  </si>
  <si>
    <t>9200218</t>
  </si>
  <si>
    <t>Preparato per Cioccolata al cocco 170g</t>
  </si>
  <si>
    <t>Preparato per Vin Brulè 80g</t>
  </si>
  <si>
    <t>9200214</t>
  </si>
  <si>
    <t>Preparato per Tè speziato 80g</t>
  </si>
  <si>
    <t>9200226</t>
  </si>
  <si>
    <t>Sale al curry 85g</t>
  </si>
  <si>
    <t>9200227</t>
  </si>
  <si>
    <t>Sale alle erbe 85g</t>
  </si>
  <si>
    <t>9200228</t>
  </si>
  <si>
    <t>Sale grosso al vino rosso 120g</t>
  </si>
  <si>
    <t>9200232</t>
  </si>
  <si>
    <t>Scatola mista 4 pezzi x 3 Sali aromatizzati</t>
  </si>
  <si>
    <t>9200233</t>
  </si>
  <si>
    <t xml:space="preserve">Scatola regalo 3 sali aromatizzati </t>
  </si>
  <si>
    <t>9200229</t>
  </si>
  <si>
    <t>Zucchero agli agrumi 85g</t>
  </si>
  <si>
    <t>9200230</t>
  </si>
  <si>
    <t>Zucchero cacao e cannella 85g</t>
  </si>
  <si>
    <t>9200231</t>
  </si>
  <si>
    <t>Pisto 85g</t>
  </si>
  <si>
    <t>9200234</t>
  </si>
  <si>
    <t>Scatola mista 4 pezzi x 3 zuccheri aromatizzati</t>
  </si>
  <si>
    <t>9200235</t>
  </si>
  <si>
    <t xml:space="preserve">Scatola regalo 3 zuccheri aromatizzati </t>
  </si>
  <si>
    <t>equotradizionali</t>
  </si>
  <si>
    <t>Cantucci con cioccolato fondente 200g</t>
  </si>
  <si>
    <t>Cantucci con noci dell'Amazzonia 200g</t>
  </si>
  <si>
    <t>Occhi di bue con crema di cacao e nocciole 200g</t>
  </si>
  <si>
    <t>Biscottoni con cioccolato e noci dell'Amazzonia 200g</t>
  </si>
  <si>
    <t>Brutti ma buoni alle arachidi 200g</t>
  </si>
  <si>
    <t>9000335</t>
  </si>
  <si>
    <t>Biscotti Natalini 200g</t>
  </si>
  <si>
    <t>9000361</t>
  </si>
  <si>
    <t>Pasticcino al caffè con panela 200g</t>
  </si>
  <si>
    <t>9000397</t>
  </si>
  <si>
    <t>Biscotti vegani con anacardi 200g</t>
  </si>
  <si>
    <t>9000377</t>
  </si>
  <si>
    <t>9000378</t>
  </si>
  <si>
    <t>ricoperti</t>
  </si>
  <si>
    <t>9000380</t>
  </si>
  <si>
    <t>Noci dell'Amazzonia ricoperte di cioccolato latte 150g</t>
  </si>
  <si>
    <t>9000381</t>
  </si>
  <si>
    <t>Uva morena ricoperta di cioccolato fondente 150g</t>
  </si>
  <si>
    <t>golosità</t>
  </si>
  <si>
    <t>Pere Arance e Rum 170g</t>
  </si>
  <si>
    <t>Pere e Cioccolato Fondente 170g</t>
  </si>
  <si>
    <t>9150223</t>
  </si>
  <si>
    <t>Mele e Cannella 170g</t>
  </si>
  <si>
    <t>9150224</t>
  </si>
  <si>
    <t>Mele Cioccolato e Peperoncino 170g</t>
  </si>
  <si>
    <t>9150225</t>
  </si>
  <si>
    <t>Pesche e Cioccolato 170g</t>
  </si>
  <si>
    <t>confezioni regalo</t>
  </si>
  <si>
    <t>9000354</t>
  </si>
  <si>
    <t>Cofanetto "Pieno di Bontà" (2 dragées x150g)</t>
  </si>
  <si>
    <t>9000353</t>
  </si>
  <si>
    <t>Cofanetto "Tris per tè" (biscotti, miele, preparato té speziato)</t>
  </si>
  <si>
    <t>Cofanetto "Tre Golosità" (3 confetture x 170g)</t>
  </si>
  <si>
    <t>9000398</t>
  </si>
  <si>
    <t>Scatola latta Biscotti misti 500g</t>
  </si>
  <si>
    <t>9912456</t>
  </si>
  <si>
    <t>Scatola per confezionare due smielate o due cioccolate</t>
  </si>
  <si>
    <t>9000387</t>
  </si>
  <si>
    <t>Scatola "Gusto in Libertà" dalle Economie Carcerarie</t>
  </si>
  <si>
    <t>le formiche di Vettori</t>
  </si>
  <si>
    <t>0110236</t>
  </si>
  <si>
    <t>Miele Natalizio by Fabio Vettori 180g</t>
  </si>
  <si>
    <t>9000384</t>
  </si>
  <si>
    <t>9000385</t>
  </si>
  <si>
    <t>9000386</t>
  </si>
  <si>
    <t>bevande</t>
  </si>
  <si>
    <t>9230200</t>
  </si>
  <si>
    <t>Liquore alle banane 200 ml</t>
  </si>
  <si>
    <t>9230201</t>
  </si>
  <si>
    <t>Liquore al miele 200 ml</t>
  </si>
  <si>
    <t>9200225</t>
  </si>
  <si>
    <t>Aceto di Kombucha 200 ml</t>
  </si>
  <si>
    <t>dolci nanalizi</t>
  </si>
  <si>
    <t>9000346</t>
  </si>
  <si>
    <t>Brunsli 200g</t>
  </si>
  <si>
    <t>Panforte 200g</t>
  </si>
  <si>
    <t>Panpepato 200g</t>
  </si>
  <si>
    <t>Torrone con noci 200g</t>
  </si>
  <si>
    <t>dolci da forno</t>
  </si>
  <si>
    <t>9000325</t>
  </si>
  <si>
    <t>9000406</t>
  </si>
  <si>
    <t>9000407</t>
  </si>
  <si>
    <t>9000408</t>
  </si>
  <si>
    <t>9000339</t>
  </si>
  <si>
    <t>9000209</t>
  </si>
  <si>
    <t>Panettoncino tradizionale 100g (senza confezione)</t>
  </si>
  <si>
    <t>9000367</t>
  </si>
  <si>
    <t>Panettoncino bagnato ai vini passiti in vetrocottura 300g</t>
  </si>
  <si>
    <t>9000355</t>
  </si>
  <si>
    <t>Panettone bagnato ai vini passiti 500g</t>
  </si>
  <si>
    <t>9180205</t>
  </si>
  <si>
    <t>Lingotto alle amarene Sapori di Libertà 400g</t>
  </si>
  <si>
    <t>forno al fresco</t>
  </si>
  <si>
    <t>9170251</t>
  </si>
  <si>
    <t>Frollini alle noci dell'amazzonia 250g</t>
  </si>
  <si>
    <t>9170252</t>
  </si>
  <si>
    <t>Frollini con gocce di cioccolato 250g</t>
  </si>
  <si>
    <t>9170253</t>
  </si>
  <si>
    <t>Frollini speziati con uvetta, noci dell'amazzonia, cacao e cannella 250g</t>
  </si>
  <si>
    <t>9170254</t>
  </si>
  <si>
    <t>Frollini con mandorle e farina integrale di mais 250g</t>
  </si>
  <si>
    <t>9170248</t>
  </si>
  <si>
    <t>Biscotti cuor di fragola 250g</t>
  </si>
  <si>
    <t>9170249</t>
  </si>
  <si>
    <t>Biscotti cuor di bosco 250g</t>
  </si>
  <si>
    <t>ISTRUZIONI:</t>
  </si>
  <si>
    <t>Una volta inserite le quantità nel foglio MODULO ORDINE, filtrare qui sotto la colonna A selezionando solo "X", selezionare dalla cella B4 scendendo fino all'ultima, copiare ed incollare in un file di testo che va poi caricato su DEMETRA</t>
  </si>
  <si>
    <t>filtro q</t>
  </si>
  <si>
    <t>Codice articolo;Quantita</t>
  </si>
  <si>
    <t>001</t>
  </si>
  <si>
    <t>QUANTITA'</t>
  </si>
  <si>
    <t>IMPONIBILE 
SCONTATO</t>
  </si>
  <si>
    <t>CONTROLLO QUANTITA'</t>
  </si>
  <si>
    <t>TOTALE</t>
  </si>
  <si>
    <t>FOGLIO DI CALCOLO PRODOTTI ALIMENTARI NATALE 2026</t>
  </si>
  <si>
    <t>In rosso le novità 2026</t>
  </si>
  <si>
    <t>Biscotto frolla decorata alberello 180g</t>
  </si>
  <si>
    <t>Cubo Vettori caramelle latte miele 100g</t>
  </si>
  <si>
    <t>Cubo Vettori caramelle limone miele zenzero 100g</t>
  </si>
  <si>
    <t>Cubo Vettori caramelle miele propoli pino mugo 100g</t>
  </si>
  <si>
    <t>Biscotto decorato pan di zenzero 130g</t>
  </si>
  <si>
    <t>Peperoni in agrodolce 220g</t>
  </si>
  <si>
    <t>Zucca sott'olio 220g</t>
  </si>
  <si>
    <t>Pomodorini in agrodolce 220g</t>
  </si>
  <si>
    <t>Zucchine sott'olio 220g</t>
  </si>
  <si>
    <t>Cetrioli agrodolci 220g</t>
  </si>
  <si>
    <t>Cofanetto "Due Golosità vegetali" (2 x 220g)</t>
  </si>
  <si>
    <t>golosità vegetali</t>
  </si>
  <si>
    <t>Confezione Dolce Natale (2 vasi preparati e biscotti Natalini)</t>
  </si>
  <si>
    <t>Cubo Vettori frolle aromatizzate arancia e cannella 60g</t>
  </si>
  <si>
    <t>Liquore alle erbe 200 ml</t>
  </si>
  <si>
    <t>Scatola assortita 12 dolci natalizi (3 pezzi x 4 articoli)</t>
  </si>
  <si>
    <r>
      <t xml:space="preserve">Panettone tradizionale 750g </t>
    </r>
    <r>
      <rPr>
        <sz val="11"/>
        <color rgb="FFFF0000"/>
        <rFont val="IBM Plex Sans Condensed"/>
        <family val="2"/>
      </rPr>
      <t>panno da cucina</t>
    </r>
  </si>
  <si>
    <r>
      <t xml:space="preserve">Panettone gocce di cioccolato e uvetta 750g </t>
    </r>
    <r>
      <rPr>
        <sz val="11"/>
        <color rgb="FFFF0000"/>
        <rFont val="IBM Plex Sans Condensed"/>
        <family val="2"/>
      </rPr>
      <t>panno da cucina</t>
    </r>
  </si>
  <si>
    <r>
      <t xml:space="preserve">Panettone caramello salato e ciocco latte 750g </t>
    </r>
    <r>
      <rPr>
        <sz val="11"/>
        <color rgb="FFFF0000"/>
        <rFont val="IBM Plex Sans Condensed"/>
        <family val="2"/>
      </rPr>
      <t>cestino cotone</t>
    </r>
  </si>
  <si>
    <r>
      <t xml:space="preserve">Pandorato 650g </t>
    </r>
    <r>
      <rPr>
        <sz val="11"/>
        <color rgb="FFFF0000"/>
        <rFont val="IBM Plex Sans Condensed"/>
        <family val="2"/>
      </rPr>
      <t>cestino cotone</t>
    </r>
  </si>
  <si>
    <t>9000406NUDO</t>
  </si>
  <si>
    <t>9000407NUDO</t>
  </si>
  <si>
    <t>9000408NUDO</t>
  </si>
  <si>
    <t>Panettone gocce di cioccolato e uvetta 750g senza confezione</t>
  </si>
  <si>
    <t>Panettone caramello salato e ciocco latte 750g senza confezione</t>
  </si>
  <si>
    <t>Pandorato 650g senza confezione</t>
  </si>
  <si>
    <t>Lingotto al cioccolato Sapori di Libertà 400g</t>
  </si>
  <si>
    <t>Biscotti cuor di albicocca 250g</t>
  </si>
  <si>
    <t>Panettone tradizionale 750g senza confezione</t>
  </si>
  <si>
    <t>9150226</t>
  </si>
  <si>
    <t>9150227</t>
  </si>
  <si>
    <t>9150228</t>
  </si>
  <si>
    <t>9150229</t>
  </si>
  <si>
    <t>9150230</t>
  </si>
  <si>
    <t>9000414</t>
  </si>
  <si>
    <t>9000415</t>
  </si>
  <si>
    <t>9000416</t>
  </si>
  <si>
    <t>9230203</t>
  </si>
  <si>
    <t>9000417</t>
  </si>
  <si>
    <t>9000418</t>
  </si>
  <si>
    <t>9180212</t>
  </si>
  <si>
    <t>9170255</t>
  </si>
  <si>
    <t>Panettone tradizionale senza glutine e senza lattosio 300g</t>
  </si>
  <si>
    <r>
      <t>Verrà applicato lo sconto prenotazione indicato in ogni prodotto, solo per le prenotazioni effettuate su DEMETRA entro</t>
    </r>
    <r>
      <rPr>
        <b/>
        <sz val="11"/>
        <color indexed="8"/>
        <rFont val="IBM Plex Sans Condensed"/>
        <family val="2"/>
      </rPr>
      <t xml:space="preserve"> il 02/07/2026</t>
    </r>
  </si>
  <si>
    <t>BOTTEGA</t>
  </si>
  <si>
    <t>DESTINAZIONE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</si>
</sst>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Skia"/>
      <family val="2"/>
    </font>
    <font>
      <sz val="11"/>
      <color indexed="8"/>
      <name val="IBM Plex Sans Condensed"/>
      <family val="2"/>
    </font>
    <font>
      <b/>
      <sz val="11"/>
      <color indexed="8"/>
      <name val="IBM Plex Sans Condensed"/>
      <family val="2"/>
    </font>
    <font>
      <sz val="11"/>
      <color indexed="10"/>
      <name val="IBM Plex Sans Condensed"/>
      <family val="2"/>
    </font>
    <font>
      <b/>
      <sz val="10"/>
      <color indexed="8"/>
      <name val="IBM Plex Sans Condensed"/>
      <family val="2"/>
    </font>
    <font>
      <sz val="10"/>
      <color indexed="8"/>
      <name val="IBM Plex Sans Condensed"/>
      <family val="2"/>
    </font>
    <font>
      <sz val="11"/>
      <name val="IBM Plex Sans Condensed"/>
      <family val="2"/>
    </font>
    <font>
      <sz val="11"/>
      <color rgb="FFFF0000"/>
      <name val="IBM Plex Sans Condensed"/>
      <family val="2"/>
    </font>
    <font>
      <b/>
      <sz val="11"/>
      <name val="IBM Plex Sans Condensed"/>
      <family val="2"/>
    </font>
    <font>
      <sz val="10"/>
      <color rgb="FFFF0000"/>
      <name val="IBM Plex Sans Condensed"/>
      <family val="2"/>
    </font>
    <font>
      <sz val="8"/>
      <name val="Calibri"/>
      <family val="2"/>
      <scheme val="minor"/>
    </font>
    <font>
      <sz val="11"/>
      <color theme="1"/>
      <name val="IBM Plex Sans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165" fontId="4" fillId="0" borderId="0" xfId="1" applyNumberFormat="1" applyFont="1" applyProtection="1"/>
    <xf numFmtId="164" fontId="4" fillId="0" borderId="0" xfId="1" applyFont="1" applyProtection="1"/>
    <xf numFmtId="165" fontId="4" fillId="0" borderId="0" xfId="1" applyNumberFormat="1" applyFont="1" applyFill="1" applyProtection="1"/>
    <xf numFmtId="164" fontId="4" fillId="0" borderId="0" xfId="1" applyFont="1" applyFill="1" applyProtection="1"/>
    <xf numFmtId="165" fontId="7" fillId="2" borderId="1" xfId="1" applyNumberFormat="1" applyFont="1" applyFill="1" applyBorder="1" applyAlignment="1" applyProtection="1">
      <alignment horizontal="center" vertical="center" wrapText="1"/>
    </xf>
    <xf numFmtId="164" fontId="7" fillId="2" borderId="1" xfId="1" applyFont="1" applyFill="1" applyBorder="1" applyAlignment="1" applyProtection="1">
      <alignment horizontal="center" vertical="center" wrapText="1"/>
    </xf>
    <xf numFmtId="164" fontId="9" fillId="0" borderId="1" xfId="1" applyFont="1" applyFill="1" applyBorder="1" applyProtection="1"/>
    <xf numFmtId="164" fontId="9" fillId="0" borderId="4" xfId="1" applyFont="1" applyFill="1" applyBorder="1" applyProtection="1"/>
    <xf numFmtId="164" fontId="9" fillId="0" borderId="5" xfId="1" applyFont="1" applyFill="1" applyBorder="1" applyProtection="1"/>
    <xf numFmtId="165" fontId="9" fillId="0" borderId="5" xfId="1" applyNumberFormat="1" applyFont="1" applyFill="1" applyBorder="1" applyProtection="1"/>
    <xf numFmtId="165" fontId="9" fillId="0" borderId="1" xfId="1" applyNumberFormat="1" applyFont="1" applyFill="1" applyBorder="1" applyProtection="1"/>
    <xf numFmtId="165" fontId="9" fillId="0" borderId="4" xfId="1" applyNumberFormat="1" applyFont="1" applyFill="1" applyBorder="1" applyProtection="1"/>
    <xf numFmtId="164" fontId="10" fillId="0" borderId="1" xfId="1" applyFont="1" applyFill="1" applyBorder="1" applyProtection="1"/>
    <xf numFmtId="165" fontId="10" fillId="0" borderId="1" xfId="1" applyNumberFormat="1" applyFont="1" applyFill="1" applyBorder="1" applyProtection="1"/>
    <xf numFmtId="165" fontId="10" fillId="0" borderId="5" xfId="1" applyNumberFormat="1" applyFont="1" applyFill="1" applyBorder="1" applyProtection="1"/>
    <xf numFmtId="164" fontId="10" fillId="0" borderId="5" xfId="1" applyFont="1" applyFill="1" applyBorder="1" applyProtection="1"/>
    <xf numFmtId="164" fontId="9" fillId="0" borderId="1" xfId="1" applyFont="1" applyFill="1" applyBorder="1" applyAlignment="1" applyProtection="1">
      <alignment horizontal="center"/>
    </xf>
    <xf numFmtId="0" fontId="2" fillId="0" borderId="0" xfId="0" quotePrefix="1" applyFont="1"/>
    <xf numFmtId="0" fontId="2" fillId="0" borderId="0" xfId="0" applyFont="1"/>
    <xf numFmtId="164" fontId="9" fillId="0" borderId="1" xfId="1" applyFont="1" applyBorder="1" applyProtection="1"/>
    <xf numFmtId="164" fontId="11" fillId="0" borderId="0" xfId="1" applyFont="1" applyProtection="1"/>
    <xf numFmtId="164" fontId="9" fillId="0" borderId="4" xfId="1" applyFont="1" applyBorder="1" applyProtection="1"/>
    <xf numFmtId="164" fontId="9" fillId="0" borderId="5" xfId="1" applyFont="1" applyBorder="1" applyProtection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 applyAlignment="1" applyProtection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/>
    <xf numFmtId="49" fontId="9" fillId="0" borderId="1" xfId="0" applyNumberFormat="1" applyFont="1" applyBorder="1"/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49" fontId="10" fillId="0" borderId="1" xfId="0" applyNumberFormat="1" applyFont="1" applyBorder="1"/>
    <xf numFmtId="0" fontId="10" fillId="0" borderId="1" xfId="0" applyFont="1" applyBorder="1"/>
    <xf numFmtId="164" fontId="9" fillId="0" borderId="1" xfId="1" applyFont="1" applyBorder="1" applyAlignment="1" applyProtection="1">
      <alignment horizontal="center"/>
    </xf>
    <xf numFmtId="0" fontId="9" fillId="0" borderId="4" xfId="0" applyFont="1" applyBorder="1"/>
    <xf numFmtId="49" fontId="10" fillId="0" borderId="4" xfId="0" applyNumberFormat="1" applyFont="1" applyBorder="1"/>
    <xf numFmtId="0" fontId="10" fillId="0" borderId="4" xfId="0" applyFont="1" applyBorder="1"/>
    <xf numFmtId="165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4" xfId="1" applyFont="1" applyBorder="1" applyAlignment="1" applyProtection="1">
      <alignment horizontal="center"/>
    </xf>
    <xf numFmtId="0" fontId="9" fillId="0" borderId="5" xfId="0" applyFont="1" applyBorder="1"/>
    <xf numFmtId="49" fontId="9" fillId="0" borderId="5" xfId="0" applyNumberFormat="1" applyFont="1" applyBorder="1"/>
    <xf numFmtId="165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0" borderId="5" xfId="1" applyFont="1" applyBorder="1" applyAlignment="1" applyProtection="1">
      <alignment horizontal="center"/>
    </xf>
    <xf numFmtId="49" fontId="9" fillId="0" borderId="4" xfId="0" applyNumberFormat="1" applyFont="1" applyBorder="1"/>
    <xf numFmtId="0" fontId="10" fillId="0" borderId="0" xfId="0" applyFont="1"/>
    <xf numFmtId="49" fontId="10" fillId="0" borderId="5" xfId="0" applyNumberFormat="1" applyFont="1" applyBorder="1"/>
    <xf numFmtId="0" fontId="10" fillId="0" borderId="5" xfId="0" applyFont="1" applyBorder="1"/>
    <xf numFmtId="164" fontId="10" fillId="0" borderId="5" xfId="1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center"/>
      <protection locked="0"/>
    </xf>
    <xf numFmtId="165" fontId="10" fillId="0" borderId="4" xfId="1" applyNumberFormat="1" applyFont="1" applyFill="1" applyBorder="1" applyProtection="1"/>
    <xf numFmtId="164" fontId="10" fillId="0" borderId="4" xfId="1" applyFont="1" applyFill="1" applyBorder="1" applyProtection="1"/>
    <xf numFmtId="49" fontId="12" fillId="0" borderId="1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9" fillId="3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49" fontId="14" fillId="3" borderId="0" xfId="0" applyNumberFormat="1" applyFont="1" applyFill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1" applyFont="1" applyProtection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426357</xdr:colOff>
      <xdr:row>0</xdr:row>
      <xdr:rowOff>99786</xdr:rowOff>
    </xdr:from>
    <xdr:to>
      <xdr:col>7</xdr:col>
      <xdr:colOff>401140</xdr:colOff>
      <xdr:row>5</xdr:row>
      <xdr:rowOff>111809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101ED57-22E6-46B6-8214-1A57B791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497" y="99786"/>
          <a:ext cx="1411152" cy="97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BF57-BF93-4390-90E9-BBFB537EEFF7}">
  <sheetPr>
    <pageSetUpPr fitToPage="1"/>
  </sheetPr>
  <dimension ref="A1:K99"/>
  <sheetViews>
    <sheetView tabSelected="1" zoomScaleNormal="100" zoomScaleSheetLayoutView="84" workbookViewId="0">
      <selection activeCell="A7" sqref="A7:XFD7"/>
    </sheetView>
  </sheetViews>
  <sheetFormatPr defaultColWidth="8.88671875" defaultRowHeight="14.4" x14ac:dyDescent="0.3"/>
  <cols>
    <col min="1" max="1" width="18.33203125" style="26" customWidth="1"/>
    <col min="2" max="2" width="12.6640625" style="25" customWidth="1"/>
    <col min="3" max="3" width="55.88671875" style="26" customWidth="1"/>
    <col min="4" max="4" width="10" style="1" customWidth="1"/>
    <col min="5" max="5" width="10" style="2" customWidth="1"/>
    <col min="6" max="6" width="9.33203125" style="27" customWidth="1"/>
    <col min="7" max="8" width="11.6640625" style="27" customWidth="1"/>
    <col min="9" max="9" width="11" style="27" customWidth="1"/>
    <col min="10" max="10" width="11.6640625" style="28" customWidth="1"/>
    <col min="11" max="11" width="9.33203125" style="2" customWidth="1"/>
    <col min="12" max="16384" width="8.88671875" style="26"/>
  </cols>
  <sheetData>
    <row r="1" spans="1:11" ht="15.6" x14ac:dyDescent="0.4">
      <c r="A1" s="24"/>
    </row>
    <row r="2" spans="1:11" ht="15.6" x14ac:dyDescent="0.4">
      <c r="A2" s="24"/>
    </row>
    <row r="3" spans="1:11" ht="15.6" x14ac:dyDescent="0.4">
      <c r="A3" s="24" t="s">
        <v>143</v>
      </c>
    </row>
    <row r="4" spans="1:11" x14ac:dyDescent="0.3">
      <c r="A4" s="26" t="s">
        <v>188</v>
      </c>
      <c r="D4" s="3"/>
      <c r="E4" s="4"/>
      <c r="K4" s="4"/>
    </row>
    <row r="5" spans="1:11" s="73" customFormat="1" x14ac:dyDescent="0.3">
      <c r="A5" s="71" t="s">
        <v>189</v>
      </c>
      <c r="B5" s="72"/>
      <c r="D5" s="74"/>
      <c r="E5" s="74"/>
      <c r="F5" s="74"/>
      <c r="G5" s="74"/>
      <c r="H5" s="74"/>
      <c r="I5" s="75"/>
    </row>
    <row r="6" spans="1:11" s="73" customFormat="1" x14ac:dyDescent="0.3">
      <c r="A6" s="71" t="s">
        <v>190</v>
      </c>
      <c r="B6" s="72"/>
      <c r="D6" s="74"/>
      <c r="E6" s="74"/>
      <c r="F6" s="74"/>
      <c r="G6" s="74"/>
      <c r="H6" s="74"/>
      <c r="I6" s="75"/>
    </row>
    <row r="7" spans="1:11" x14ac:dyDescent="0.3">
      <c r="A7" s="29" t="s">
        <v>144</v>
      </c>
    </row>
    <row r="9" spans="1:11" s="32" customFormat="1" ht="23.4" customHeight="1" x14ac:dyDescent="0.3">
      <c r="A9" s="30" t="s">
        <v>0</v>
      </c>
      <c r="B9" s="31" t="s">
        <v>1</v>
      </c>
      <c r="C9" s="30" t="s">
        <v>2</v>
      </c>
      <c r="D9" s="5" t="s">
        <v>3</v>
      </c>
      <c r="E9" s="30" t="s">
        <v>4</v>
      </c>
      <c r="F9" s="30" t="s">
        <v>5</v>
      </c>
      <c r="G9" s="30" t="s">
        <v>6</v>
      </c>
      <c r="H9" s="30" t="s">
        <v>7</v>
      </c>
      <c r="I9" s="30" t="s">
        <v>139</v>
      </c>
      <c r="J9" s="6" t="s">
        <v>140</v>
      </c>
      <c r="K9" s="30" t="s">
        <v>141</v>
      </c>
    </row>
    <row r="10" spans="1:11" s="33" customFormat="1" ht="14.4" customHeight="1" x14ac:dyDescent="0.3">
      <c r="A10" s="67" t="s">
        <v>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s="38" customFormat="1" x14ac:dyDescent="0.3">
      <c r="A11" s="34" t="s">
        <v>9</v>
      </c>
      <c r="B11" s="35" t="s">
        <v>13</v>
      </c>
      <c r="C11" s="34" t="s">
        <v>14</v>
      </c>
      <c r="D11" s="36">
        <v>6</v>
      </c>
      <c r="E11" s="7">
        <v>7.9</v>
      </c>
      <c r="F11" s="37">
        <v>25</v>
      </c>
      <c r="G11" s="37">
        <v>30</v>
      </c>
      <c r="H11" s="37">
        <v>10</v>
      </c>
      <c r="I11" s="70"/>
      <c r="J11" s="20">
        <f>+I11*E11*(100-G11)/(100+H11)</f>
        <v>0</v>
      </c>
      <c r="K11" s="20" t="str">
        <f>IF(I11="","",IF(MOD(I11,D11)=0,"ok","VERIFCARE QUANTITA'"))</f>
        <v/>
      </c>
    </row>
    <row r="12" spans="1:11" s="38" customFormat="1" x14ac:dyDescent="0.3">
      <c r="A12" s="34" t="s">
        <v>9</v>
      </c>
      <c r="B12" s="35">
        <v>9100200</v>
      </c>
      <c r="C12" s="34" t="s">
        <v>10</v>
      </c>
      <c r="D12" s="36">
        <v>6</v>
      </c>
      <c r="E12" s="7">
        <v>7.9</v>
      </c>
      <c r="F12" s="37">
        <v>25</v>
      </c>
      <c r="G12" s="37">
        <v>30</v>
      </c>
      <c r="H12" s="37">
        <v>10</v>
      </c>
      <c r="I12" s="59"/>
      <c r="J12" s="20">
        <f>+I12*E12*(100-G12)/(100+H12)</f>
        <v>0</v>
      </c>
      <c r="K12" s="20" t="str">
        <f>IF(I12="","",IF(MOD(I12,D12)=0,"ok","VERIFCARE QUANTITA'"))</f>
        <v/>
      </c>
    </row>
    <row r="13" spans="1:11" s="38" customFormat="1" x14ac:dyDescent="0.3">
      <c r="A13" s="34" t="s">
        <v>9</v>
      </c>
      <c r="B13" s="35" t="s">
        <v>11</v>
      </c>
      <c r="C13" s="34" t="s">
        <v>12</v>
      </c>
      <c r="D13" s="36">
        <v>6</v>
      </c>
      <c r="E13" s="7">
        <v>7.9</v>
      </c>
      <c r="F13" s="37">
        <v>25</v>
      </c>
      <c r="G13" s="37">
        <v>30</v>
      </c>
      <c r="H13" s="37">
        <v>10</v>
      </c>
      <c r="I13" s="59"/>
      <c r="J13" s="20">
        <f t="shared" ref="J13:J76" si="0">+I13*E13*(100-G13)/(100+H13)</f>
        <v>0</v>
      </c>
      <c r="K13" s="20" t="str">
        <f t="shared" ref="K13:K76" si="1">IF(I13="","",IF(MOD(I13,D13)=0,"ok","VERIFCARE QUANTITA'"))</f>
        <v/>
      </c>
    </row>
    <row r="14" spans="1:11" s="38" customFormat="1" x14ac:dyDescent="0.3">
      <c r="A14" s="34" t="s">
        <v>9</v>
      </c>
      <c r="B14" s="35">
        <v>9100208</v>
      </c>
      <c r="C14" s="34" t="s">
        <v>15</v>
      </c>
      <c r="D14" s="36">
        <v>6</v>
      </c>
      <c r="E14" s="7">
        <v>7.9</v>
      </c>
      <c r="F14" s="37">
        <v>25</v>
      </c>
      <c r="G14" s="37">
        <v>30</v>
      </c>
      <c r="H14" s="37">
        <v>10</v>
      </c>
      <c r="I14" s="59"/>
      <c r="J14" s="20">
        <f t="shared" si="0"/>
        <v>0</v>
      </c>
      <c r="K14" s="20" t="str">
        <f t="shared" si="1"/>
        <v/>
      </c>
    </row>
    <row r="15" spans="1:11" s="38" customFormat="1" x14ac:dyDescent="0.3">
      <c r="A15" s="34" t="s">
        <v>9</v>
      </c>
      <c r="B15" s="35">
        <v>9100209</v>
      </c>
      <c r="C15" s="34" t="s">
        <v>16</v>
      </c>
      <c r="D15" s="36">
        <v>6</v>
      </c>
      <c r="E15" s="7">
        <v>7.9</v>
      </c>
      <c r="F15" s="37">
        <v>25</v>
      </c>
      <c r="G15" s="37">
        <v>30</v>
      </c>
      <c r="H15" s="37">
        <v>10</v>
      </c>
      <c r="I15" s="59"/>
      <c r="J15" s="20">
        <f t="shared" si="0"/>
        <v>0</v>
      </c>
      <c r="K15" s="20" t="str">
        <f t="shared" si="1"/>
        <v/>
      </c>
    </row>
    <row r="16" spans="1:11" s="38" customFormat="1" x14ac:dyDescent="0.3">
      <c r="A16" s="34" t="s">
        <v>9</v>
      </c>
      <c r="B16" s="35" t="s">
        <v>17</v>
      </c>
      <c r="C16" s="34" t="s">
        <v>18</v>
      </c>
      <c r="D16" s="36">
        <v>6</v>
      </c>
      <c r="E16" s="7">
        <v>7.9</v>
      </c>
      <c r="F16" s="37">
        <v>25</v>
      </c>
      <c r="G16" s="37">
        <v>30</v>
      </c>
      <c r="H16" s="37">
        <v>10</v>
      </c>
      <c r="I16" s="59"/>
      <c r="J16" s="20">
        <f t="shared" si="0"/>
        <v>0</v>
      </c>
      <c r="K16" s="20" t="str">
        <f t="shared" si="1"/>
        <v/>
      </c>
    </row>
    <row r="17" spans="1:11" s="38" customFormat="1" x14ac:dyDescent="0.3">
      <c r="A17" s="34" t="s">
        <v>9</v>
      </c>
      <c r="B17" s="35">
        <v>9200209</v>
      </c>
      <c r="C17" s="34" t="s">
        <v>19</v>
      </c>
      <c r="D17" s="36">
        <v>6</v>
      </c>
      <c r="E17" s="7">
        <v>8.9</v>
      </c>
      <c r="F17" s="37">
        <v>25</v>
      </c>
      <c r="G17" s="37">
        <v>30</v>
      </c>
      <c r="H17" s="37">
        <v>10</v>
      </c>
      <c r="I17" s="59"/>
      <c r="J17" s="41">
        <f t="shared" si="0"/>
        <v>0</v>
      </c>
      <c r="K17" s="20" t="str">
        <f t="shared" si="1"/>
        <v/>
      </c>
    </row>
    <row r="18" spans="1:11" s="38" customFormat="1" x14ac:dyDescent="0.3">
      <c r="A18" s="34" t="s">
        <v>9</v>
      </c>
      <c r="B18" s="35">
        <v>9200210</v>
      </c>
      <c r="C18" s="34" t="s">
        <v>20</v>
      </c>
      <c r="D18" s="36">
        <v>6</v>
      </c>
      <c r="E18" s="7">
        <v>8.9</v>
      </c>
      <c r="F18" s="37">
        <v>25</v>
      </c>
      <c r="G18" s="37">
        <v>30</v>
      </c>
      <c r="H18" s="37">
        <v>10</v>
      </c>
      <c r="I18" s="59"/>
      <c r="J18" s="41">
        <f t="shared" si="0"/>
        <v>0</v>
      </c>
      <c r="K18" s="20" t="str">
        <f t="shared" si="1"/>
        <v/>
      </c>
    </row>
    <row r="19" spans="1:11" s="38" customFormat="1" x14ac:dyDescent="0.3">
      <c r="A19" s="34" t="s">
        <v>9</v>
      </c>
      <c r="B19" s="35" t="s">
        <v>21</v>
      </c>
      <c r="C19" s="34" t="s">
        <v>22</v>
      </c>
      <c r="D19" s="36">
        <v>6</v>
      </c>
      <c r="E19" s="7">
        <v>8.9</v>
      </c>
      <c r="F19" s="37">
        <v>25</v>
      </c>
      <c r="G19" s="37">
        <v>30</v>
      </c>
      <c r="H19" s="37">
        <v>10</v>
      </c>
      <c r="I19" s="59"/>
      <c r="J19" s="41">
        <f t="shared" si="0"/>
        <v>0</v>
      </c>
      <c r="K19" s="20" t="str">
        <f t="shared" si="1"/>
        <v/>
      </c>
    </row>
    <row r="20" spans="1:11" s="38" customFormat="1" x14ac:dyDescent="0.3">
      <c r="A20" s="34" t="s">
        <v>9</v>
      </c>
      <c r="B20" s="35" t="s">
        <v>23</v>
      </c>
      <c r="C20" s="34" t="s">
        <v>24</v>
      </c>
      <c r="D20" s="36">
        <v>6</v>
      </c>
      <c r="E20" s="7">
        <v>8.9</v>
      </c>
      <c r="F20" s="37">
        <v>25</v>
      </c>
      <c r="G20" s="37">
        <v>30</v>
      </c>
      <c r="H20" s="37">
        <v>10</v>
      </c>
      <c r="I20" s="59"/>
      <c r="J20" s="41">
        <f t="shared" si="0"/>
        <v>0</v>
      </c>
      <c r="K20" s="20" t="str">
        <f t="shared" si="1"/>
        <v/>
      </c>
    </row>
    <row r="21" spans="1:11" s="38" customFormat="1" x14ac:dyDescent="0.3">
      <c r="A21" s="34" t="s">
        <v>9</v>
      </c>
      <c r="B21" s="35">
        <v>9200208</v>
      </c>
      <c r="C21" s="34" t="s">
        <v>25</v>
      </c>
      <c r="D21" s="36">
        <v>6</v>
      </c>
      <c r="E21" s="7">
        <v>7.9</v>
      </c>
      <c r="F21" s="37">
        <v>25</v>
      </c>
      <c r="G21" s="37">
        <v>30</v>
      </c>
      <c r="H21" s="37">
        <v>10</v>
      </c>
      <c r="I21" s="59"/>
      <c r="J21" s="41">
        <f t="shared" si="0"/>
        <v>0</v>
      </c>
      <c r="K21" s="20" t="str">
        <f t="shared" si="1"/>
        <v/>
      </c>
    </row>
    <row r="22" spans="1:11" s="38" customFormat="1" x14ac:dyDescent="0.3">
      <c r="A22" s="34" t="s">
        <v>9</v>
      </c>
      <c r="B22" s="35" t="s">
        <v>26</v>
      </c>
      <c r="C22" s="34" t="s">
        <v>27</v>
      </c>
      <c r="D22" s="36">
        <v>6</v>
      </c>
      <c r="E22" s="7">
        <v>7.9</v>
      </c>
      <c r="F22" s="37">
        <v>25</v>
      </c>
      <c r="G22" s="37">
        <v>30</v>
      </c>
      <c r="H22" s="37">
        <v>10</v>
      </c>
      <c r="I22" s="59"/>
      <c r="J22" s="41">
        <f t="shared" si="0"/>
        <v>0</v>
      </c>
      <c r="K22" s="20" t="str">
        <f t="shared" si="1"/>
        <v/>
      </c>
    </row>
    <row r="23" spans="1:11" s="38" customFormat="1" x14ac:dyDescent="0.3">
      <c r="A23" s="34" t="s">
        <v>9</v>
      </c>
      <c r="B23" s="35" t="s">
        <v>28</v>
      </c>
      <c r="C23" s="34" t="s">
        <v>29</v>
      </c>
      <c r="D23" s="36">
        <v>12</v>
      </c>
      <c r="E23" s="7">
        <v>4.9000000000000004</v>
      </c>
      <c r="F23" s="37">
        <v>25</v>
      </c>
      <c r="G23" s="37">
        <v>30</v>
      </c>
      <c r="H23" s="37">
        <v>10</v>
      </c>
      <c r="I23" s="59"/>
      <c r="J23" s="41">
        <f t="shared" si="0"/>
        <v>0</v>
      </c>
      <c r="K23" s="20" t="str">
        <f t="shared" si="1"/>
        <v/>
      </c>
    </row>
    <row r="24" spans="1:11" s="38" customFormat="1" x14ac:dyDescent="0.3">
      <c r="A24" s="34" t="s">
        <v>9</v>
      </c>
      <c r="B24" s="35" t="s">
        <v>30</v>
      </c>
      <c r="C24" s="34" t="s">
        <v>31</v>
      </c>
      <c r="D24" s="36">
        <v>12</v>
      </c>
      <c r="E24" s="7">
        <v>4.9000000000000004</v>
      </c>
      <c r="F24" s="37">
        <v>25</v>
      </c>
      <c r="G24" s="37">
        <v>30</v>
      </c>
      <c r="H24" s="37">
        <v>10</v>
      </c>
      <c r="I24" s="59"/>
      <c r="J24" s="41">
        <f t="shared" si="0"/>
        <v>0</v>
      </c>
      <c r="K24" s="20" t="str">
        <f t="shared" si="1"/>
        <v/>
      </c>
    </row>
    <row r="25" spans="1:11" s="38" customFormat="1" x14ac:dyDescent="0.3">
      <c r="A25" s="34" t="s">
        <v>9</v>
      </c>
      <c r="B25" s="35" t="s">
        <v>32</v>
      </c>
      <c r="C25" s="34" t="s">
        <v>33</v>
      </c>
      <c r="D25" s="36">
        <v>12</v>
      </c>
      <c r="E25" s="7">
        <v>4.9000000000000004</v>
      </c>
      <c r="F25" s="37">
        <v>25</v>
      </c>
      <c r="G25" s="37">
        <v>30</v>
      </c>
      <c r="H25" s="37">
        <v>10</v>
      </c>
      <c r="I25" s="59"/>
      <c r="J25" s="41">
        <f t="shared" si="0"/>
        <v>0</v>
      </c>
      <c r="K25" s="20" t="str">
        <f t="shared" si="1"/>
        <v/>
      </c>
    </row>
    <row r="26" spans="1:11" s="38" customFormat="1" x14ac:dyDescent="0.3">
      <c r="A26" s="34" t="s">
        <v>9</v>
      </c>
      <c r="B26" s="35" t="s">
        <v>34</v>
      </c>
      <c r="C26" s="34" t="s">
        <v>35</v>
      </c>
      <c r="D26" s="36">
        <v>1</v>
      </c>
      <c r="E26" s="7">
        <f>4.9*12</f>
        <v>58.800000000000004</v>
      </c>
      <c r="F26" s="37">
        <v>25</v>
      </c>
      <c r="G26" s="37">
        <v>30</v>
      </c>
      <c r="H26" s="37">
        <v>10</v>
      </c>
      <c r="I26" s="59"/>
      <c r="J26" s="41">
        <f t="shared" si="0"/>
        <v>0</v>
      </c>
      <c r="K26" s="20" t="str">
        <f t="shared" si="1"/>
        <v/>
      </c>
    </row>
    <row r="27" spans="1:11" s="38" customFormat="1" x14ac:dyDescent="0.3">
      <c r="A27" s="34" t="s">
        <v>9</v>
      </c>
      <c r="B27" s="35" t="s">
        <v>36</v>
      </c>
      <c r="C27" s="34" t="s">
        <v>37</v>
      </c>
      <c r="D27" s="36">
        <v>4</v>
      </c>
      <c r="E27" s="7">
        <v>16.899999999999999</v>
      </c>
      <c r="F27" s="37">
        <v>25</v>
      </c>
      <c r="G27" s="37">
        <v>30</v>
      </c>
      <c r="H27" s="37">
        <v>10</v>
      </c>
      <c r="I27" s="59"/>
      <c r="J27" s="41">
        <f t="shared" si="0"/>
        <v>0</v>
      </c>
      <c r="K27" s="20" t="str">
        <f t="shared" si="1"/>
        <v/>
      </c>
    </row>
    <row r="28" spans="1:11" s="38" customFormat="1" x14ac:dyDescent="0.3">
      <c r="A28" s="34" t="s">
        <v>9</v>
      </c>
      <c r="B28" s="35" t="s">
        <v>38</v>
      </c>
      <c r="C28" s="34" t="s">
        <v>39</v>
      </c>
      <c r="D28" s="36">
        <v>12</v>
      </c>
      <c r="E28" s="7">
        <v>4.9000000000000004</v>
      </c>
      <c r="F28" s="37">
        <v>25</v>
      </c>
      <c r="G28" s="37">
        <v>30</v>
      </c>
      <c r="H28" s="37">
        <v>10</v>
      </c>
      <c r="I28" s="59"/>
      <c r="J28" s="41">
        <f t="shared" si="0"/>
        <v>0</v>
      </c>
      <c r="K28" s="20" t="str">
        <f t="shared" si="1"/>
        <v/>
      </c>
    </row>
    <row r="29" spans="1:11" s="38" customFormat="1" x14ac:dyDescent="0.3">
      <c r="A29" s="34" t="s">
        <v>9</v>
      </c>
      <c r="B29" s="35" t="s">
        <v>40</v>
      </c>
      <c r="C29" s="34" t="s">
        <v>41</v>
      </c>
      <c r="D29" s="36">
        <v>12</v>
      </c>
      <c r="E29" s="7">
        <v>4.9000000000000004</v>
      </c>
      <c r="F29" s="37">
        <v>25</v>
      </c>
      <c r="G29" s="37">
        <v>30</v>
      </c>
      <c r="H29" s="37">
        <v>10</v>
      </c>
      <c r="I29" s="59"/>
      <c r="J29" s="41">
        <f t="shared" si="0"/>
        <v>0</v>
      </c>
      <c r="K29" s="20" t="str">
        <f t="shared" si="1"/>
        <v/>
      </c>
    </row>
    <row r="30" spans="1:11" s="38" customFormat="1" x14ac:dyDescent="0.3">
      <c r="A30" s="34" t="s">
        <v>9</v>
      </c>
      <c r="B30" s="35" t="s">
        <v>42</v>
      </c>
      <c r="C30" s="34" t="s">
        <v>43</v>
      </c>
      <c r="D30" s="36">
        <v>12</v>
      </c>
      <c r="E30" s="7">
        <v>4.9000000000000004</v>
      </c>
      <c r="F30" s="37">
        <v>25</v>
      </c>
      <c r="G30" s="37">
        <v>30</v>
      </c>
      <c r="H30" s="37">
        <v>10</v>
      </c>
      <c r="I30" s="59"/>
      <c r="J30" s="41">
        <f t="shared" si="0"/>
        <v>0</v>
      </c>
      <c r="K30" s="20" t="str">
        <f t="shared" si="1"/>
        <v/>
      </c>
    </row>
    <row r="31" spans="1:11" s="38" customFormat="1" x14ac:dyDescent="0.3">
      <c r="A31" s="34" t="s">
        <v>9</v>
      </c>
      <c r="B31" s="35" t="s">
        <v>44</v>
      </c>
      <c r="C31" s="34" t="s">
        <v>45</v>
      </c>
      <c r="D31" s="36">
        <v>1</v>
      </c>
      <c r="E31" s="7">
        <f>4.9*12</f>
        <v>58.800000000000004</v>
      </c>
      <c r="F31" s="37">
        <v>25</v>
      </c>
      <c r="G31" s="37">
        <v>30</v>
      </c>
      <c r="H31" s="37">
        <v>10</v>
      </c>
      <c r="I31" s="59"/>
      <c r="J31" s="41">
        <f t="shared" si="0"/>
        <v>0</v>
      </c>
      <c r="K31" s="20" t="str">
        <f t="shared" si="1"/>
        <v/>
      </c>
    </row>
    <row r="32" spans="1:11" s="38" customFormat="1" ht="15" thickBot="1" x14ac:dyDescent="0.35">
      <c r="A32" s="42" t="s">
        <v>9</v>
      </c>
      <c r="B32" s="53" t="s">
        <v>46</v>
      </c>
      <c r="C32" s="42" t="s">
        <v>47</v>
      </c>
      <c r="D32" s="45">
        <v>4</v>
      </c>
      <c r="E32" s="8">
        <v>16.899999999999999</v>
      </c>
      <c r="F32" s="46">
        <v>25</v>
      </c>
      <c r="G32" s="46">
        <v>30</v>
      </c>
      <c r="H32" s="46">
        <v>10</v>
      </c>
      <c r="I32" s="60"/>
      <c r="J32" s="47">
        <f t="shared" si="0"/>
        <v>0</v>
      </c>
      <c r="K32" s="22" t="str">
        <f t="shared" si="1"/>
        <v/>
      </c>
    </row>
    <row r="33" spans="1:11" s="38" customFormat="1" x14ac:dyDescent="0.3">
      <c r="A33" s="48" t="s">
        <v>48</v>
      </c>
      <c r="B33" s="49">
        <v>9000210</v>
      </c>
      <c r="C33" s="48" t="s">
        <v>49</v>
      </c>
      <c r="D33" s="50">
        <v>6</v>
      </c>
      <c r="E33" s="9">
        <v>5.8</v>
      </c>
      <c r="F33" s="51">
        <v>22</v>
      </c>
      <c r="G33" s="51">
        <v>27</v>
      </c>
      <c r="H33" s="51">
        <v>10</v>
      </c>
      <c r="I33" s="61"/>
      <c r="J33" s="52">
        <f t="shared" si="0"/>
        <v>0</v>
      </c>
      <c r="K33" s="23" t="str">
        <f t="shared" si="1"/>
        <v/>
      </c>
    </row>
    <row r="34" spans="1:11" s="38" customFormat="1" x14ac:dyDescent="0.3">
      <c r="A34" s="34" t="s">
        <v>48</v>
      </c>
      <c r="B34" s="35">
        <v>9000216</v>
      </c>
      <c r="C34" s="34" t="s">
        <v>50</v>
      </c>
      <c r="D34" s="36">
        <v>6</v>
      </c>
      <c r="E34" s="9">
        <v>5.8</v>
      </c>
      <c r="F34" s="37">
        <v>22</v>
      </c>
      <c r="G34" s="37">
        <v>27</v>
      </c>
      <c r="H34" s="37">
        <v>10</v>
      </c>
      <c r="I34" s="59"/>
      <c r="J34" s="41">
        <f t="shared" si="0"/>
        <v>0</v>
      </c>
      <c r="K34" s="20" t="str">
        <f t="shared" si="1"/>
        <v/>
      </c>
    </row>
    <row r="35" spans="1:11" s="38" customFormat="1" x14ac:dyDescent="0.3">
      <c r="A35" s="34" t="s">
        <v>48</v>
      </c>
      <c r="B35" s="35">
        <v>9000290</v>
      </c>
      <c r="C35" s="34" t="s">
        <v>51</v>
      </c>
      <c r="D35" s="36">
        <v>6</v>
      </c>
      <c r="E35" s="9">
        <v>5.8</v>
      </c>
      <c r="F35" s="37">
        <v>22</v>
      </c>
      <c r="G35" s="37">
        <v>27</v>
      </c>
      <c r="H35" s="37">
        <v>10</v>
      </c>
      <c r="I35" s="59"/>
      <c r="J35" s="41">
        <f t="shared" si="0"/>
        <v>0</v>
      </c>
      <c r="K35" s="20" t="str">
        <f t="shared" si="1"/>
        <v/>
      </c>
    </row>
    <row r="36" spans="1:11" s="38" customFormat="1" x14ac:dyDescent="0.3">
      <c r="A36" s="34" t="s">
        <v>48</v>
      </c>
      <c r="B36" s="35">
        <v>9000285</v>
      </c>
      <c r="C36" s="34" t="s">
        <v>52</v>
      </c>
      <c r="D36" s="36">
        <v>6</v>
      </c>
      <c r="E36" s="9">
        <v>5.8</v>
      </c>
      <c r="F36" s="37">
        <v>22</v>
      </c>
      <c r="G36" s="37">
        <v>27</v>
      </c>
      <c r="H36" s="37">
        <v>10</v>
      </c>
      <c r="I36" s="59"/>
      <c r="J36" s="41">
        <f t="shared" si="0"/>
        <v>0</v>
      </c>
      <c r="K36" s="20" t="str">
        <f t="shared" si="1"/>
        <v/>
      </c>
    </row>
    <row r="37" spans="1:11" s="38" customFormat="1" x14ac:dyDescent="0.3">
      <c r="A37" s="34" t="s">
        <v>48</v>
      </c>
      <c r="B37" s="35">
        <v>9000297</v>
      </c>
      <c r="C37" s="34" t="s">
        <v>53</v>
      </c>
      <c r="D37" s="36">
        <v>6</v>
      </c>
      <c r="E37" s="9">
        <v>5.8</v>
      </c>
      <c r="F37" s="37">
        <v>22</v>
      </c>
      <c r="G37" s="37">
        <v>27</v>
      </c>
      <c r="H37" s="37">
        <v>10</v>
      </c>
      <c r="I37" s="59"/>
      <c r="J37" s="41">
        <f t="shared" si="0"/>
        <v>0</v>
      </c>
      <c r="K37" s="20" t="str">
        <f t="shared" si="1"/>
        <v/>
      </c>
    </row>
    <row r="38" spans="1:11" s="38" customFormat="1" x14ac:dyDescent="0.3">
      <c r="A38" s="34" t="s">
        <v>48</v>
      </c>
      <c r="B38" s="35" t="s">
        <v>54</v>
      </c>
      <c r="C38" s="34" t="s">
        <v>55</v>
      </c>
      <c r="D38" s="36">
        <v>6</v>
      </c>
      <c r="E38" s="9">
        <v>5.8</v>
      </c>
      <c r="F38" s="37">
        <v>22</v>
      </c>
      <c r="G38" s="37">
        <v>27</v>
      </c>
      <c r="H38" s="37">
        <v>10</v>
      </c>
      <c r="I38" s="59"/>
      <c r="J38" s="41">
        <f t="shared" si="0"/>
        <v>0</v>
      </c>
      <c r="K38" s="20" t="str">
        <f t="shared" si="1"/>
        <v/>
      </c>
    </row>
    <row r="39" spans="1:11" s="38" customFormat="1" x14ac:dyDescent="0.3">
      <c r="A39" s="34" t="s">
        <v>48</v>
      </c>
      <c r="B39" s="35" t="s">
        <v>56</v>
      </c>
      <c r="C39" s="34" t="s">
        <v>57</v>
      </c>
      <c r="D39" s="36">
        <v>6</v>
      </c>
      <c r="E39" s="9">
        <v>5.8</v>
      </c>
      <c r="F39" s="37">
        <v>22</v>
      </c>
      <c r="G39" s="37">
        <v>27</v>
      </c>
      <c r="H39" s="37">
        <v>10</v>
      </c>
      <c r="I39" s="59"/>
      <c r="J39" s="41">
        <f t="shared" si="0"/>
        <v>0</v>
      </c>
      <c r="K39" s="20" t="str">
        <f t="shared" si="1"/>
        <v/>
      </c>
    </row>
    <row r="40" spans="1:11" s="38" customFormat="1" x14ac:dyDescent="0.3">
      <c r="A40" s="48" t="s">
        <v>48</v>
      </c>
      <c r="B40" s="35" t="s">
        <v>58</v>
      </c>
      <c r="C40" s="34" t="s">
        <v>59</v>
      </c>
      <c r="D40" s="36">
        <v>6</v>
      </c>
      <c r="E40" s="7">
        <v>6.5</v>
      </c>
      <c r="F40" s="37">
        <v>22</v>
      </c>
      <c r="G40" s="37">
        <v>27</v>
      </c>
      <c r="H40" s="37">
        <v>10</v>
      </c>
      <c r="I40" s="59"/>
      <c r="J40" s="41">
        <f t="shared" si="0"/>
        <v>0</v>
      </c>
      <c r="K40" s="20" t="str">
        <f t="shared" si="1"/>
        <v/>
      </c>
    </row>
    <row r="41" spans="1:11" s="38" customFormat="1" x14ac:dyDescent="0.3">
      <c r="A41" s="34" t="s">
        <v>48</v>
      </c>
      <c r="B41" s="35" t="s">
        <v>60</v>
      </c>
      <c r="C41" s="34" t="s">
        <v>149</v>
      </c>
      <c r="D41" s="36">
        <v>8</v>
      </c>
      <c r="E41" s="7">
        <v>5.5</v>
      </c>
      <c r="F41" s="37">
        <v>22</v>
      </c>
      <c r="G41" s="37">
        <v>27</v>
      </c>
      <c r="H41" s="37">
        <v>10</v>
      </c>
      <c r="I41" s="59"/>
      <c r="J41" s="41">
        <f t="shared" si="0"/>
        <v>0</v>
      </c>
      <c r="K41" s="20" t="str">
        <f t="shared" si="1"/>
        <v/>
      </c>
    </row>
    <row r="42" spans="1:11" s="38" customFormat="1" ht="15" thickBot="1" x14ac:dyDescent="0.35">
      <c r="A42" s="42" t="s">
        <v>48</v>
      </c>
      <c r="B42" s="53" t="s">
        <v>61</v>
      </c>
      <c r="C42" s="42" t="s">
        <v>145</v>
      </c>
      <c r="D42" s="45">
        <v>8</v>
      </c>
      <c r="E42" s="8">
        <v>7.5</v>
      </c>
      <c r="F42" s="46">
        <v>22</v>
      </c>
      <c r="G42" s="46">
        <v>27</v>
      </c>
      <c r="H42" s="46">
        <v>10</v>
      </c>
      <c r="I42" s="60"/>
      <c r="J42" s="47">
        <f t="shared" si="0"/>
        <v>0</v>
      </c>
      <c r="K42" s="22" t="str">
        <f t="shared" si="1"/>
        <v/>
      </c>
    </row>
    <row r="43" spans="1:11" s="38" customFormat="1" x14ac:dyDescent="0.3">
      <c r="A43" s="48" t="s">
        <v>62</v>
      </c>
      <c r="B43" s="49" t="s">
        <v>63</v>
      </c>
      <c r="C43" s="48" t="s">
        <v>64</v>
      </c>
      <c r="D43" s="50">
        <v>8</v>
      </c>
      <c r="E43" s="9">
        <v>5.8</v>
      </c>
      <c r="F43" s="51">
        <v>30</v>
      </c>
      <c r="G43" s="51">
        <v>35</v>
      </c>
      <c r="H43" s="51">
        <v>10</v>
      </c>
      <c r="I43" s="61"/>
      <c r="J43" s="52">
        <f t="shared" si="0"/>
        <v>0</v>
      </c>
      <c r="K43" s="23" t="str">
        <f t="shared" si="1"/>
        <v/>
      </c>
    </row>
    <row r="44" spans="1:11" s="38" customFormat="1" ht="15" thickBot="1" x14ac:dyDescent="0.35">
      <c r="A44" s="42" t="s">
        <v>62</v>
      </c>
      <c r="B44" s="53" t="s">
        <v>65</v>
      </c>
      <c r="C44" s="42" t="s">
        <v>66</v>
      </c>
      <c r="D44" s="45">
        <v>8</v>
      </c>
      <c r="E44" s="8">
        <v>5.8</v>
      </c>
      <c r="F44" s="46">
        <v>30</v>
      </c>
      <c r="G44" s="46">
        <v>35</v>
      </c>
      <c r="H44" s="46">
        <v>10</v>
      </c>
      <c r="I44" s="60"/>
      <c r="J44" s="47">
        <f t="shared" si="0"/>
        <v>0</v>
      </c>
      <c r="K44" s="22" t="str">
        <f t="shared" si="1"/>
        <v/>
      </c>
    </row>
    <row r="45" spans="1:11" s="38" customFormat="1" x14ac:dyDescent="0.3">
      <c r="A45" s="48" t="s">
        <v>67</v>
      </c>
      <c r="B45" s="49">
        <v>9150218</v>
      </c>
      <c r="C45" s="48" t="s">
        <v>68</v>
      </c>
      <c r="D45" s="10">
        <v>6</v>
      </c>
      <c r="E45" s="9">
        <v>4.9000000000000004</v>
      </c>
      <c r="F45" s="51">
        <v>25</v>
      </c>
      <c r="G45" s="51">
        <v>30</v>
      </c>
      <c r="H45" s="51">
        <v>10</v>
      </c>
      <c r="I45" s="61"/>
      <c r="J45" s="52">
        <f t="shared" si="0"/>
        <v>0</v>
      </c>
      <c r="K45" s="23" t="str">
        <f t="shared" si="1"/>
        <v/>
      </c>
    </row>
    <row r="46" spans="1:11" s="38" customFormat="1" x14ac:dyDescent="0.3">
      <c r="A46" s="34" t="s">
        <v>67</v>
      </c>
      <c r="B46" s="35">
        <v>9150215</v>
      </c>
      <c r="C46" s="34" t="s">
        <v>69</v>
      </c>
      <c r="D46" s="11">
        <v>6</v>
      </c>
      <c r="E46" s="7">
        <v>4.9000000000000004</v>
      </c>
      <c r="F46" s="37">
        <v>25</v>
      </c>
      <c r="G46" s="37">
        <v>30</v>
      </c>
      <c r="H46" s="37">
        <v>10</v>
      </c>
      <c r="I46" s="59"/>
      <c r="J46" s="41">
        <f t="shared" si="0"/>
        <v>0</v>
      </c>
      <c r="K46" s="20" t="str">
        <f t="shared" si="1"/>
        <v/>
      </c>
    </row>
    <row r="47" spans="1:11" s="38" customFormat="1" x14ac:dyDescent="0.3">
      <c r="A47" s="34" t="s">
        <v>67</v>
      </c>
      <c r="B47" s="35" t="s">
        <v>70</v>
      </c>
      <c r="C47" s="34" t="s">
        <v>71</v>
      </c>
      <c r="D47" s="11">
        <v>6</v>
      </c>
      <c r="E47" s="7">
        <v>4.9000000000000004</v>
      </c>
      <c r="F47" s="37">
        <v>25</v>
      </c>
      <c r="G47" s="37">
        <v>30</v>
      </c>
      <c r="H47" s="37">
        <v>10</v>
      </c>
      <c r="I47" s="59"/>
      <c r="J47" s="41">
        <f t="shared" si="0"/>
        <v>0</v>
      </c>
      <c r="K47" s="20" t="str">
        <f t="shared" si="1"/>
        <v/>
      </c>
    </row>
    <row r="48" spans="1:11" s="38" customFormat="1" x14ac:dyDescent="0.3">
      <c r="A48" s="34" t="s">
        <v>67</v>
      </c>
      <c r="B48" s="35" t="s">
        <v>72</v>
      </c>
      <c r="C48" s="34" t="s">
        <v>73</v>
      </c>
      <c r="D48" s="11">
        <v>6</v>
      </c>
      <c r="E48" s="7">
        <v>4.9000000000000004</v>
      </c>
      <c r="F48" s="37">
        <v>25</v>
      </c>
      <c r="G48" s="37">
        <v>30</v>
      </c>
      <c r="H48" s="37">
        <v>10</v>
      </c>
      <c r="I48" s="59"/>
      <c r="J48" s="41">
        <f t="shared" si="0"/>
        <v>0</v>
      </c>
      <c r="K48" s="20" t="str">
        <f t="shared" si="1"/>
        <v/>
      </c>
    </row>
    <row r="49" spans="1:11" s="38" customFormat="1" ht="15" thickBot="1" x14ac:dyDescent="0.35">
      <c r="A49" s="42" t="s">
        <v>67</v>
      </c>
      <c r="B49" s="53" t="s">
        <v>74</v>
      </c>
      <c r="C49" s="42" t="s">
        <v>75</v>
      </c>
      <c r="D49" s="12">
        <v>6</v>
      </c>
      <c r="E49" s="8">
        <v>4.9000000000000004</v>
      </c>
      <c r="F49" s="46">
        <v>25</v>
      </c>
      <c r="G49" s="46">
        <v>30</v>
      </c>
      <c r="H49" s="46">
        <v>10</v>
      </c>
      <c r="I49" s="60"/>
      <c r="J49" s="47">
        <f t="shared" si="0"/>
        <v>0</v>
      </c>
      <c r="K49" s="22" t="str">
        <f t="shared" si="1"/>
        <v/>
      </c>
    </row>
    <row r="50" spans="1:11" s="38" customFormat="1" x14ac:dyDescent="0.3">
      <c r="A50" s="56" t="s">
        <v>156</v>
      </c>
      <c r="B50" s="55" t="s">
        <v>174</v>
      </c>
      <c r="C50" s="56" t="s">
        <v>150</v>
      </c>
      <c r="D50" s="15">
        <v>6</v>
      </c>
      <c r="E50" s="16">
        <v>5</v>
      </c>
      <c r="F50" s="51">
        <v>25</v>
      </c>
      <c r="G50" s="51">
        <v>30</v>
      </c>
      <c r="H50" s="51">
        <v>10</v>
      </c>
      <c r="I50" s="61"/>
      <c r="J50" s="52">
        <f t="shared" ref="J50:J54" si="2">+I50*E50*(100-G50)/(100+H50)</f>
        <v>0</v>
      </c>
      <c r="K50" s="23" t="str">
        <f t="shared" ref="K50:K54" si="3">IF(I50="","",IF(MOD(I50,D50)=0,"ok","VERIFCARE QUANTITA'"))</f>
        <v/>
      </c>
    </row>
    <row r="51" spans="1:11" s="38" customFormat="1" x14ac:dyDescent="0.3">
      <c r="A51" s="40" t="s">
        <v>156</v>
      </c>
      <c r="B51" s="55" t="s">
        <v>175</v>
      </c>
      <c r="C51" s="40" t="s">
        <v>151</v>
      </c>
      <c r="D51" s="14">
        <v>6</v>
      </c>
      <c r="E51" s="13">
        <v>5</v>
      </c>
      <c r="F51" s="37">
        <v>25</v>
      </c>
      <c r="G51" s="37">
        <v>30</v>
      </c>
      <c r="H51" s="37">
        <v>10</v>
      </c>
      <c r="I51" s="59"/>
      <c r="J51" s="41">
        <f t="shared" si="2"/>
        <v>0</v>
      </c>
      <c r="K51" s="20" t="str">
        <f t="shared" si="3"/>
        <v/>
      </c>
    </row>
    <row r="52" spans="1:11" s="38" customFormat="1" x14ac:dyDescent="0.3">
      <c r="A52" s="40" t="s">
        <v>156</v>
      </c>
      <c r="B52" s="55" t="s">
        <v>176</v>
      </c>
      <c r="C52" s="40" t="s">
        <v>152</v>
      </c>
      <c r="D52" s="14">
        <v>6</v>
      </c>
      <c r="E52" s="13">
        <v>5</v>
      </c>
      <c r="F52" s="37">
        <v>25</v>
      </c>
      <c r="G52" s="37">
        <v>30</v>
      </c>
      <c r="H52" s="37">
        <v>10</v>
      </c>
      <c r="I52" s="59"/>
      <c r="J52" s="41">
        <f t="shared" si="2"/>
        <v>0</v>
      </c>
      <c r="K52" s="20" t="str">
        <f t="shared" si="3"/>
        <v/>
      </c>
    </row>
    <row r="53" spans="1:11" s="38" customFormat="1" x14ac:dyDescent="0.3">
      <c r="A53" s="40" t="s">
        <v>156</v>
      </c>
      <c r="B53" s="55" t="s">
        <v>177</v>
      </c>
      <c r="C53" s="40" t="s">
        <v>153</v>
      </c>
      <c r="D53" s="14">
        <v>6</v>
      </c>
      <c r="E53" s="13">
        <v>5</v>
      </c>
      <c r="F53" s="37">
        <v>25</v>
      </c>
      <c r="G53" s="37">
        <v>30</v>
      </c>
      <c r="H53" s="37">
        <v>10</v>
      </c>
      <c r="I53" s="59"/>
      <c r="J53" s="41">
        <f t="shared" si="2"/>
        <v>0</v>
      </c>
      <c r="K53" s="20" t="str">
        <f t="shared" si="3"/>
        <v/>
      </c>
    </row>
    <row r="54" spans="1:11" s="38" customFormat="1" ht="15" thickBot="1" x14ac:dyDescent="0.35">
      <c r="A54" s="44" t="s">
        <v>156</v>
      </c>
      <c r="B54" s="43" t="s">
        <v>178</v>
      </c>
      <c r="C54" s="44" t="s">
        <v>154</v>
      </c>
      <c r="D54" s="64">
        <v>6</v>
      </c>
      <c r="E54" s="65">
        <v>5</v>
      </c>
      <c r="F54" s="46">
        <v>25</v>
      </c>
      <c r="G54" s="46">
        <v>30</v>
      </c>
      <c r="H54" s="46">
        <v>10</v>
      </c>
      <c r="I54" s="60"/>
      <c r="J54" s="47">
        <f t="shared" si="2"/>
        <v>0</v>
      </c>
      <c r="K54" s="22" t="str">
        <f t="shared" si="3"/>
        <v/>
      </c>
    </row>
    <row r="55" spans="1:11" s="38" customFormat="1" x14ac:dyDescent="0.3">
      <c r="A55" s="34" t="s">
        <v>76</v>
      </c>
      <c r="B55" s="35" t="s">
        <v>77</v>
      </c>
      <c r="C55" s="34" t="s">
        <v>78</v>
      </c>
      <c r="D55" s="11">
        <v>2</v>
      </c>
      <c r="E55" s="7">
        <v>12</v>
      </c>
      <c r="F55" s="37">
        <v>20</v>
      </c>
      <c r="G55" s="37">
        <v>25</v>
      </c>
      <c r="H55" s="37">
        <v>10</v>
      </c>
      <c r="I55" s="59"/>
      <c r="J55" s="41">
        <f t="shared" si="0"/>
        <v>0</v>
      </c>
      <c r="K55" s="23" t="str">
        <f t="shared" si="1"/>
        <v/>
      </c>
    </row>
    <row r="56" spans="1:11" s="38" customFormat="1" x14ac:dyDescent="0.3">
      <c r="A56" s="40" t="s">
        <v>76</v>
      </c>
      <c r="B56" s="39" t="s">
        <v>179</v>
      </c>
      <c r="C56" s="40" t="s">
        <v>155</v>
      </c>
      <c r="D56" s="14">
        <v>2</v>
      </c>
      <c r="E56" s="13">
        <v>13</v>
      </c>
      <c r="F56" s="37">
        <v>20</v>
      </c>
      <c r="G56" s="37">
        <v>25</v>
      </c>
      <c r="H56" s="37">
        <v>10</v>
      </c>
      <c r="I56" s="59"/>
      <c r="J56" s="41">
        <f>+I56*E56*(100-G56)/(100+H56)</f>
        <v>0</v>
      </c>
      <c r="K56" s="20" t="str">
        <f>IF(I56="","",IF(MOD(I56,D56)=0,"ok","VERIFCARE QUANTITA'"))</f>
        <v/>
      </c>
    </row>
    <row r="57" spans="1:11" s="38" customFormat="1" x14ac:dyDescent="0.3">
      <c r="A57" s="34" t="s">
        <v>76</v>
      </c>
      <c r="B57" s="35" t="s">
        <v>79</v>
      </c>
      <c r="C57" s="34" t="s">
        <v>80</v>
      </c>
      <c r="D57" s="11">
        <v>2</v>
      </c>
      <c r="E57" s="7">
        <v>15</v>
      </c>
      <c r="F57" s="37">
        <v>20</v>
      </c>
      <c r="G57" s="37">
        <v>25</v>
      </c>
      <c r="H57" s="37">
        <v>10</v>
      </c>
      <c r="I57" s="59"/>
      <c r="J57" s="41">
        <f t="shared" si="0"/>
        <v>0</v>
      </c>
      <c r="K57" s="20" t="str">
        <f t="shared" si="1"/>
        <v/>
      </c>
    </row>
    <row r="58" spans="1:11" s="38" customFormat="1" x14ac:dyDescent="0.3">
      <c r="A58" s="34" t="s">
        <v>76</v>
      </c>
      <c r="B58" s="35">
        <v>9000333</v>
      </c>
      <c r="C58" s="34" t="s">
        <v>81</v>
      </c>
      <c r="D58" s="11">
        <v>2</v>
      </c>
      <c r="E58" s="7">
        <v>18</v>
      </c>
      <c r="F58" s="37">
        <v>20</v>
      </c>
      <c r="G58" s="37">
        <v>25</v>
      </c>
      <c r="H58" s="37">
        <v>10</v>
      </c>
      <c r="I58" s="59"/>
      <c r="J58" s="41">
        <f t="shared" si="0"/>
        <v>0</v>
      </c>
      <c r="K58" s="20" t="str">
        <f t="shared" si="1"/>
        <v/>
      </c>
    </row>
    <row r="59" spans="1:11" s="38" customFormat="1" x14ac:dyDescent="0.3">
      <c r="A59" s="40" t="s">
        <v>76</v>
      </c>
      <c r="B59" s="39" t="s">
        <v>180</v>
      </c>
      <c r="C59" s="40" t="s">
        <v>157</v>
      </c>
      <c r="D59" s="14">
        <v>1</v>
      </c>
      <c r="E59" s="13">
        <v>25</v>
      </c>
      <c r="F59" s="37">
        <v>20</v>
      </c>
      <c r="G59" s="37">
        <v>25</v>
      </c>
      <c r="H59" s="37">
        <v>10</v>
      </c>
      <c r="I59" s="59"/>
      <c r="J59" s="41">
        <f t="shared" ref="J59" si="4">+I59*E59*(100-G59)/(100+H59)</f>
        <v>0</v>
      </c>
      <c r="K59" s="20" t="str">
        <f t="shared" ref="K59" si="5">IF(I59="","",IF(MOD(I59,D59)=0,"ok","VERIFCARE QUANTITA'"))</f>
        <v/>
      </c>
    </row>
    <row r="60" spans="1:11" s="38" customFormat="1" x14ac:dyDescent="0.3">
      <c r="A60" s="48" t="s">
        <v>76</v>
      </c>
      <c r="B60" s="35" t="s">
        <v>82</v>
      </c>
      <c r="C60" s="34" t="s">
        <v>83</v>
      </c>
      <c r="D60" s="36">
        <v>4</v>
      </c>
      <c r="E60" s="7">
        <v>19</v>
      </c>
      <c r="F60" s="37">
        <v>22</v>
      </c>
      <c r="G60" s="37">
        <v>27</v>
      </c>
      <c r="H60" s="37">
        <v>10</v>
      </c>
      <c r="I60" s="59"/>
      <c r="J60" s="41">
        <f t="shared" si="0"/>
        <v>0</v>
      </c>
      <c r="K60" s="20" t="str">
        <f t="shared" si="1"/>
        <v/>
      </c>
    </row>
    <row r="61" spans="1:11" s="54" customFormat="1" x14ac:dyDescent="0.3">
      <c r="A61" s="34" t="s">
        <v>76</v>
      </c>
      <c r="B61" s="35" t="s">
        <v>84</v>
      </c>
      <c r="C61" s="34" t="s">
        <v>85</v>
      </c>
      <c r="D61" s="11">
        <v>10</v>
      </c>
      <c r="E61" s="7">
        <v>1.22</v>
      </c>
      <c r="F61" s="37">
        <v>0</v>
      </c>
      <c r="G61" s="37">
        <v>0</v>
      </c>
      <c r="H61" s="37">
        <v>22</v>
      </c>
      <c r="I61" s="59"/>
      <c r="J61" s="41">
        <f t="shared" si="0"/>
        <v>0</v>
      </c>
      <c r="K61" s="20" t="str">
        <f t="shared" si="1"/>
        <v/>
      </c>
    </row>
    <row r="62" spans="1:11" s="38" customFormat="1" ht="15" thickBot="1" x14ac:dyDescent="0.35">
      <c r="A62" s="42" t="s">
        <v>76</v>
      </c>
      <c r="B62" s="53" t="s">
        <v>86</v>
      </c>
      <c r="C62" s="42" t="s">
        <v>87</v>
      </c>
      <c r="D62" s="12">
        <v>2</v>
      </c>
      <c r="E62" s="8">
        <v>25</v>
      </c>
      <c r="F62" s="46">
        <v>20</v>
      </c>
      <c r="G62" s="46">
        <v>25</v>
      </c>
      <c r="H62" s="46">
        <v>10</v>
      </c>
      <c r="I62" s="60"/>
      <c r="J62" s="47">
        <f t="shared" si="0"/>
        <v>0</v>
      </c>
      <c r="K62" s="22" t="str">
        <f t="shared" si="1"/>
        <v/>
      </c>
    </row>
    <row r="63" spans="1:11" s="38" customFormat="1" x14ac:dyDescent="0.3">
      <c r="A63" s="48" t="s">
        <v>88</v>
      </c>
      <c r="B63" s="49" t="s">
        <v>89</v>
      </c>
      <c r="C63" s="48" t="s">
        <v>90</v>
      </c>
      <c r="D63" s="50">
        <v>6</v>
      </c>
      <c r="E63" s="9">
        <v>4.2</v>
      </c>
      <c r="F63" s="51">
        <v>27</v>
      </c>
      <c r="G63" s="51">
        <v>32</v>
      </c>
      <c r="H63" s="51">
        <v>10</v>
      </c>
      <c r="I63" s="61"/>
      <c r="J63" s="52">
        <f t="shared" si="0"/>
        <v>0</v>
      </c>
      <c r="K63" s="23" t="str">
        <f t="shared" si="1"/>
        <v/>
      </c>
    </row>
    <row r="64" spans="1:11" s="38" customFormat="1" x14ac:dyDescent="0.3">
      <c r="A64" s="48" t="s">
        <v>88</v>
      </c>
      <c r="B64" s="35" t="s">
        <v>91</v>
      </c>
      <c r="C64" s="34" t="s">
        <v>146</v>
      </c>
      <c r="D64" s="10">
        <v>8</v>
      </c>
      <c r="E64" s="7">
        <v>3.3</v>
      </c>
      <c r="F64" s="37">
        <v>25</v>
      </c>
      <c r="G64" s="37">
        <v>30</v>
      </c>
      <c r="H64" s="37">
        <v>10</v>
      </c>
      <c r="I64" s="59"/>
      <c r="J64" s="41">
        <f t="shared" si="0"/>
        <v>0</v>
      </c>
      <c r="K64" s="20" t="str">
        <f t="shared" si="1"/>
        <v/>
      </c>
    </row>
    <row r="65" spans="1:11" s="38" customFormat="1" x14ac:dyDescent="0.3">
      <c r="A65" s="48" t="s">
        <v>88</v>
      </c>
      <c r="B65" s="35" t="s">
        <v>92</v>
      </c>
      <c r="C65" s="34" t="s">
        <v>147</v>
      </c>
      <c r="D65" s="10">
        <v>8</v>
      </c>
      <c r="E65" s="7">
        <v>3.3</v>
      </c>
      <c r="F65" s="37">
        <v>25</v>
      </c>
      <c r="G65" s="37">
        <v>30</v>
      </c>
      <c r="H65" s="37">
        <v>10</v>
      </c>
      <c r="I65" s="59"/>
      <c r="J65" s="41">
        <f t="shared" si="0"/>
        <v>0</v>
      </c>
      <c r="K65" s="20" t="str">
        <f t="shared" si="1"/>
        <v/>
      </c>
    </row>
    <row r="66" spans="1:11" s="38" customFormat="1" x14ac:dyDescent="0.3">
      <c r="A66" s="48" t="s">
        <v>88</v>
      </c>
      <c r="B66" s="35" t="s">
        <v>93</v>
      </c>
      <c r="C66" s="34" t="s">
        <v>148</v>
      </c>
      <c r="D66" s="10">
        <v>8</v>
      </c>
      <c r="E66" s="7">
        <v>3.3</v>
      </c>
      <c r="F66" s="37">
        <v>25</v>
      </c>
      <c r="G66" s="37">
        <v>30</v>
      </c>
      <c r="H66" s="37">
        <v>10</v>
      </c>
      <c r="I66" s="59"/>
      <c r="J66" s="41">
        <f t="shared" si="0"/>
        <v>0</v>
      </c>
      <c r="K66" s="20" t="str">
        <f t="shared" si="1"/>
        <v/>
      </c>
    </row>
    <row r="67" spans="1:11" s="38" customFormat="1" ht="15" thickBot="1" x14ac:dyDescent="0.35">
      <c r="A67" s="44" t="s">
        <v>88</v>
      </c>
      <c r="B67" s="43" t="s">
        <v>181</v>
      </c>
      <c r="C67" s="44" t="s">
        <v>158</v>
      </c>
      <c r="D67" s="64">
        <v>8</v>
      </c>
      <c r="E67" s="65">
        <v>5</v>
      </c>
      <c r="F67" s="46">
        <v>25</v>
      </c>
      <c r="G67" s="46">
        <v>30</v>
      </c>
      <c r="H67" s="46">
        <v>10</v>
      </c>
      <c r="I67" s="60"/>
      <c r="J67" s="47">
        <f t="shared" si="0"/>
        <v>0</v>
      </c>
      <c r="K67" s="22" t="str">
        <f t="shared" si="1"/>
        <v/>
      </c>
    </row>
    <row r="68" spans="1:11" s="54" customFormat="1" x14ac:dyDescent="0.3">
      <c r="A68" s="48" t="s">
        <v>94</v>
      </c>
      <c r="B68" s="49" t="s">
        <v>95</v>
      </c>
      <c r="C68" s="48" t="s">
        <v>96</v>
      </c>
      <c r="D68" s="10">
        <v>6</v>
      </c>
      <c r="E68" s="9">
        <v>11</v>
      </c>
      <c r="F68" s="51">
        <v>25</v>
      </c>
      <c r="G68" s="51">
        <v>30</v>
      </c>
      <c r="H68" s="37">
        <v>22</v>
      </c>
      <c r="I68" s="59"/>
      <c r="J68" s="41">
        <f t="shared" si="0"/>
        <v>0</v>
      </c>
      <c r="K68" s="23" t="str">
        <f t="shared" si="1"/>
        <v/>
      </c>
    </row>
    <row r="69" spans="1:11" s="54" customFormat="1" x14ac:dyDescent="0.3">
      <c r="A69" s="34" t="s">
        <v>94</v>
      </c>
      <c r="B69" s="35" t="s">
        <v>97</v>
      </c>
      <c r="C69" s="34" t="s">
        <v>98</v>
      </c>
      <c r="D69" s="11">
        <v>6</v>
      </c>
      <c r="E69" s="7">
        <v>11</v>
      </c>
      <c r="F69" s="37">
        <v>25</v>
      </c>
      <c r="G69" s="37">
        <v>30</v>
      </c>
      <c r="H69" s="37">
        <v>22</v>
      </c>
      <c r="I69" s="59"/>
      <c r="J69" s="41">
        <f t="shared" si="0"/>
        <v>0</v>
      </c>
      <c r="K69" s="20" t="str">
        <f t="shared" si="1"/>
        <v/>
      </c>
    </row>
    <row r="70" spans="1:11" s="38" customFormat="1" x14ac:dyDescent="0.3">
      <c r="A70" s="40" t="s">
        <v>94</v>
      </c>
      <c r="B70" s="39" t="s">
        <v>182</v>
      </c>
      <c r="C70" s="40" t="s">
        <v>159</v>
      </c>
      <c r="D70" s="14">
        <v>6</v>
      </c>
      <c r="E70" s="13">
        <v>16</v>
      </c>
      <c r="F70" s="37">
        <v>25</v>
      </c>
      <c r="G70" s="37">
        <v>30</v>
      </c>
      <c r="H70" s="37">
        <v>22</v>
      </c>
      <c r="I70" s="59"/>
      <c r="J70" s="41">
        <f t="shared" si="0"/>
        <v>0</v>
      </c>
      <c r="K70" s="20" t="str">
        <f t="shared" si="1"/>
        <v/>
      </c>
    </row>
    <row r="71" spans="1:11" s="54" customFormat="1" ht="15" thickBot="1" x14ac:dyDescent="0.35">
      <c r="A71" s="42" t="s">
        <v>94</v>
      </c>
      <c r="B71" s="53" t="s">
        <v>99</v>
      </c>
      <c r="C71" s="42" t="s">
        <v>100</v>
      </c>
      <c r="D71" s="12">
        <v>6</v>
      </c>
      <c r="E71" s="8">
        <v>7.5</v>
      </c>
      <c r="F71" s="46">
        <v>25</v>
      </c>
      <c r="G71" s="46">
        <v>30</v>
      </c>
      <c r="H71" s="46">
        <v>10</v>
      </c>
      <c r="I71" s="60"/>
      <c r="J71" s="47">
        <f t="shared" si="0"/>
        <v>0</v>
      </c>
      <c r="K71" s="22" t="str">
        <f t="shared" si="1"/>
        <v/>
      </c>
    </row>
    <row r="72" spans="1:11" s="38" customFormat="1" x14ac:dyDescent="0.3">
      <c r="A72" s="48" t="s">
        <v>101</v>
      </c>
      <c r="B72" s="49" t="s">
        <v>102</v>
      </c>
      <c r="C72" s="48" t="s">
        <v>103</v>
      </c>
      <c r="D72" s="15">
        <v>12</v>
      </c>
      <c r="E72" s="9">
        <v>8</v>
      </c>
      <c r="F72" s="51">
        <v>22</v>
      </c>
      <c r="G72" s="51">
        <v>27</v>
      </c>
      <c r="H72" s="51">
        <v>10</v>
      </c>
      <c r="I72" s="61"/>
      <c r="J72" s="52">
        <f t="shared" si="0"/>
        <v>0</v>
      </c>
      <c r="K72" s="23" t="str">
        <f t="shared" si="1"/>
        <v/>
      </c>
    </row>
    <row r="73" spans="1:11" s="38" customFormat="1" x14ac:dyDescent="0.3">
      <c r="A73" s="34" t="s">
        <v>101</v>
      </c>
      <c r="B73" s="35">
        <v>9000282</v>
      </c>
      <c r="C73" s="34" t="s">
        <v>104</v>
      </c>
      <c r="D73" s="14">
        <v>12</v>
      </c>
      <c r="E73" s="9">
        <v>8</v>
      </c>
      <c r="F73" s="37">
        <v>22</v>
      </c>
      <c r="G73" s="37">
        <v>27</v>
      </c>
      <c r="H73" s="37">
        <v>10</v>
      </c>
      <c r="I73" s="59"/>
      <c r="J73" s="41">
        <f t="shared" si="0"/>
        <v>0</v>
      </c>
      <c r="K73" s="20" t="str">
        <f t="shared" si="1"/>
        <v/>
      </c>
    </row>
    <row r="74" spans="1:11" s="38" customFormat="1" x14ac:dyDescent="0.3">
      <c r="A74" s="34" t="s">
        <v>101</v>
      </c>
      <c r="B74" s="35">
        <v>9000293</v>
      </c>
      <c r="C74" s="34" t="s">
        <v>105</v>
      </c>
      <c r="D74" s="14">
        <v>12</v>
      </c>
      <c r="E74" s="9">
        <v>8</v>
      </c>
      <c r="F74" s="37">
        <v>22</v>
      </c>
      <c r="G74" s="37">
        <v>27</v>
      </c>
      <c r="H74" s="37">
        <v>10</v>
      </c>
      <c r="I74" s="59"/>
      <c r="J74" s="41">
        <f t="shared" si="0"/>
        <v>0</v>
      </c>
      <c r="K74" s="20" t="str">
        <f t="shared" si="1"/>
        <v/>
      </c>
    </row>
    <row r="75" spans="1:11" s="38" customFormat="1" x14ac:dyDescent="0.3">
      <c r="A75" s="34" t="s">
        <v>101</v>
      </c>
      <c r="B75" s="35">
        <v>9000294</v>
      </c>
      <c r="C75" s="34" t="s">
        <v>106</v>
      </c>
      <c r="D75" s="14">
        <v>12</v>
      </c>
      <c r="E75" s="9">
        <v>8</v>
      </c>
      <c r="F75" s="37">
        <v>22</v>
      </c>
      <c r="G75" s="37">
        <v>27</v>
      </c>
      <c r="H75" s="37">
        <v>10</v>
      </c>
      <c r="I75" s="59"/>
      <c r="J75" s="41">
        <f t="shared" si="0"/>
        <v>0</v>
      </c>
      <c r="K75" s="20" t="str">
        <f t="shared" si="1"/>
        <v/>
      </c>
    </row>
    <row r="76" spans="1:11" s="38" customFormat="1" ht="15" thickBot="1" x14ac:dyDescent="0.35">
      <c r="A76" s="44" t="s">
        <v>101</v>
      </c>
      <c r="B76" s="43" t="s">
        <v>183</v>
      </c>
      <c r="C76" s="44" t="s">
        <v>160</v>
      </c>
      <c r="D76" s="64">
        <v>1</v>
      </c>
      <c r="E76" s="65">
        <f>12*E75</f>
        <v>96</v>
      </c>
      <c r="F76" s="46">
        <v>22</v>
      </c>
      <c r="G76" s="46">
        <v>27</v>
      </c>
      <c r="H76" s="46">
        <v>10</v>
      </c>
      <c r="I76" s="60"/>
      <c r="J76" s="47">
        <f t="shared" si="0"/>
        <v>0</v>
      </c>
      <c r="K76" s="22" t="str">
        <f t="shared" si="1"/>
        <v/>
      </c>
    </row>
    <row r="77" spans="1:11" s="54" customFormat="1" x14ac:dyDescent="0.3">
      <c r="A77" s="34" t="s">
        <v>107</v>
      </c>
      <c r="B77" s="35" t="s">
        <v>108</v>
      </c>
      <c r="C77" s="34" t="s">
        <v>161</v>
      </c>
      <c r="D77" s="11">
        <v>8</v>
      </c>
      <c r="E77" s="7">
        <v>14.9</v>
      </c>
      <c r="F77" s="37">
        <v>20</v>
      </c>
      <c r="G77" s="37">
        <v>25</v>
      </c>
      <c r="H77" s="37">
        <v>10</v>
      </c>
      <c r="I77" s="62"/>
      <c r="J77" s="57">
        <f t="shared" ref="J77:J90" si="6">+I77*E77*(100-G77)/(100+H77)</f>
        <v>0</v>
      </c>
      <c r="K77" s="23" t="str">
        <f t="shared" ref="K77:K90" si="7">IF(I77="","",IF(MOD(I77,D77)=0,"ok","VERIFCARE QUANTITA'"))</f>
        <v/>
      </c>
    </row>
    <row r="78" spans="1:11" s="54" customFormat="1" x14ac:dyDescent="0.3">
      <c r="A78" s="34" t="s">
        <v>107</v>
      </c>
      <c r="B78" s="35" t="s">
        <v>109</v>
      </c>
      <c r="C78" s="34" t="s">
        <v>162</v>
      </c>
      <c r="D78" s="11">
        <v>8</v>
      </c>
      <c r="E78" s="7">
        <v>16.899999999999999</v>
      </c>
      <c r="F78" s="37">
        <v>20</v>
      </c>
      <c r="G78" s="37">
        <v>25</v>
      </c>
      <c r="H78" s="37">
        <v>10</v>
      </c>
      <c r="I78" s="59"/>
      <c r="J78" s="41">
        <f t="shared" si="6"/>
        <v>0</v>
      </c>
      <c r="K78" s="20" t="str">
        <f t="shared" si="7"/>
        <v/>
      </c>
    </row>
    <row r="79" spans="1:11" s="54" customFormat="1" x14ac:dyDescent="0.3">
      <c r="A79" s="34" t="s">
        <v>107</v>
      </c>
      <c r="B79" s="35" t="s">
        <v>110</v>
      </c>
      <c r="C79" s="34" t="s">
        <v>163</v>
      </c>
      <c r="D79" s="11">
        <v>8</v>
      </c>
      <c r="E79" s="7">
        <v>18.899999999999999</v>
      </c>
      <c r="F79" s="37">
        <v>20</v>
      </c>
      <c r="G79" s="37">
        <v>25</v>
      </c>
      <c r="H79" s="37">
        <v>10</v>
      </c>
      <c r="I79" s="59"/>
      <c r="J79" s="41">
        <f t="shared" si="6"/>
        <v>0</v>
      </c>
      <c r="K79" s="20" t="str">
        <f t="shared" si="7"/>
        <v/>
      </c>
    </row>
    <row r="80" spans="1:11" s="54" customFormat="1" x14ac:dyDescent="0.3">
      <c r="A80" s="34" t="s">
        <v>107</v>
      </c>
      <c r="B80" s="35" t="s">
        <v>111</v>
      </c>
      <c r="C80" s="34" t="s">
        <v>164</v>
      </c>
      <c r="D80" s="11">
        <v>8</v>
      </c>
      <c r="E80" s="7">
        <v>14.9</v>
      </c>
      <c r="F80" s="37">
        <v>20</v>
      </c>
      <c r="G80" s="37">
        <v>25</v>
      </c>
      <c r="H80" s="37">
        <v>10</v>
      </c>
      <c r="I80" s="59"/>
      <c r="J80" s="41">
        <f t="shared" si="6"/>
        <v>0</v>
      </c>
      <c r="K80" s="20" t="str">
        <f t="shared" si="7"/>
        <v/>
      </c>
    </row>
    <row r="81" spans="1:11" s="38" customFormat="1" x14ac:dyDescent="0.3">
      <c r="A81" s="48" t="s">
        <v>107</v>
      </c>
      <c r="B81" s="49" t="s">
        <v>112</v>
      </c>
      <c r="C81" s="48" t="s">
        <v>173</v>
      </c>
      <c r="D81" s="10">
        <v>8</v>
      </c>
      <c r="E81" s="9">
        <v>9.9</v>
      </c>
      <c r="F81" s="51">
        <v>20</v>
      </c>
      <c r="G81" s="51">
        <v>25</v>
      </c>
      <c r="H81" s="51">
        <v>10</v>
      </c>
      <c r="I81" s="61"/>
      <c r="J81" s="52">
        <f t="shared" si="6"/>
        <v>0</v>
      </c>
      <c r="K81" s="20" t="str">
        <f t="shared" si="7"/>
        <v/>
      </c>
    </row>
    <row r="82" spans="1:11" s="54" customFormat="1" x14ac:dyDescent="0.3">
      <c r="A82" s="40" t="s">
        <v>107</v>
      </c>
      <c r="B82" s="66" t="s">
        <v>165</v>
      </c>
      <c r="C82" s="40" t="s">
        <v>168</v>
      </c>
      <c r="D82" s="14">
        <v>8</v>
      </c>
      <c r="E82" s="13">
        <v>11.9</v>
      </c>
      <c r="F82" s="37">
        <v>20</v>
      </c>
      <c r="G82" s="37">
        <v>25</v>
      </c>
      <c r="H82" s="37">
        <v>10</v>
      </c>
      <c r="I82" s="59"/>
      <c r="J82" s="41">
        <f t="shared" ref="J82:J84" si="8">+I82*E82*(100-G82)/(100+H82)</f>
        <v>0</v>
      </c>
      <c r="K82" s="20" t="str">
        <f t="shared" ref="K82:K84" si="9">IF(I82="","",IF(MOD(I82,D82)=0,"ok","VERIFCARE QUANTITA'"))</f>
        <v/>
      </c>
    </row>
    <row r="83" spans="1:11" s="54" customFormat="1" x14ac:dyDescent="0.3">
      <c r="A83" s="40" t="s">
        <v>107</v>
      </c>
      <c r="B83" s="66" t="s">
        <v>166</v>
      </c>
      <c r="C83" s="40" t="s">
        <v>169</v>
      </c>
      <c r="D83" s="14">
        <v>8</v>
      </c>
      <c r="E83" s="13">
        <v>13.9</v>
      </c>
      <c r="F83" s="37">
        <v>20</v>
      </c>
      <c r="G83" s="37">
        <v>25</v>
      </c>
      <c r="H83" s="37">
        <v>10</v>
      </c>
      <c r="I83" s="59"/>
      <c r="J83" s="41">
        <f t="shared" si="8"/>
        <v>0</v>
      </c>
      <c r="K83" s="20" t="str">
        <f t="shared" si="9"/>
        <v/>
      </c>
    </row>
    <row r="84" spans="1:11" s="54" customFormat="1" x14ac:dyDescent="0.3">
      <c r="A84" s="40" t="s">
        <v>107</v>
      </c>
      <c r="B84" s="66" t="s">
        <v>167</v>
      </c>
      <c r="C84" s="40" t="s">
        <v>170</v>
      </c>
      <c r="D84" s="14">
        <v>8</v>
      </c>
      <c r="E84" s="13">
        <v>9.9</v>
      </c>
      <c r="F84" s="37">
        <v>20</v>
      </c>
      <c r="G84" s="37">
        <v>25</v>
      </c>
      <c r="H84" s="37">
        <v>10</v>
      </c>
      <c r="I84" s="59"/>
      <c r="J84" s="41">
        <f t="shared" si="8"/>
        <v>0</v>
      </c>
      <c r="K84" s="20" t="str">
        <f t="shared" si="9"/>
        <v/>
      </c>
    </row>
    <row r="85" spans="1:11" s="54" customFormat="1" x14ac:dyDescent="0.3">
      <c r="A85" s="34" t="s">
        <v>107</v>
      </c>
      <c r="B85" s="49" t="s">
        <v>113</v>
      </c>
      <c r="C85" s="34" t="s">
        <v>114</v>
      </c>
      <c r="D85" s="10">
        <v>40</v>
      </c>
      <c r="E85" s="9">
        <v>2.5</v>
      </c>
      <c r="F85" s="51">
        <v>20</v>
      </c>
      <c r="G85" s="51">
        <v>25</v>
      </c>
      <c r="H85" s="51">
        <v>10</v>
      </c>
      <c r="I85" s="63"/>
      <c r="J85" s="57">
        <f t="shared" si="6"/>
        <v>0</v>
      </c>
      <c r="K85" s="20" t="str">
        <f t="shared" si="7"/>
        <v/>
      </c>
    </row>
    <row r="86" spans="1:11" s="54" customFormat="1" x14ac:dyDescent="0.3">
      <c r="A86" s="40" t="s">
        <v>107</v>
      </c>
      <c r="B86" s="39" t="s">
        <v>184</v>
      </c>
      <c r="C86" s="40" t="s">
        <v>187</v>
      </c>
      <c r="D86" s="14">
        <v>4</v>
      </c>
      <c r="E86" s="13">
        <v>13</v>
      </c>
      <c r="F86" s="37">
        <v>20</v>
      </c>
      <c r="G86" s="37">
        <v>25</v>
      </c>
      <c r="H86" s="37">
        <v>10</v>
      </c>
      <c r="I86" s="59"/>
      <c r="J86" s="41">
        <f t="shared" si="6"/>
        <v>0</v>
      </c>
      <c r="K86" s="20" t="str">
        <f t="shared" si="7"/>
        <v/>
      </c>
    </row>
    <row r="87" spans="1:11" s="38" customFormat="1" x14ac:dyDescent="0.3">
      <c r="A87" s="34" t="s">
        <v>107</v>
      </c>
      <c r="B87" s="35" t="s">
        <v>115</v>
      </c>
      <c r="C87" s="34" t="s">
        <v>116</v>
      </c>
      <c r="D87" s="11">
        <v>6</v>
      </c>
      <c r="E87" s="7">
        <v>12</v>
      </c>
      <c r="F87" s="37">
        <v>20</v>
      </c>
      <c r="G87" s="37">
        <v>25</v>
      </c>
      <c r="H87" s="37">
        <v>10</v>
      </c>
      <c r="I87" s="59"/>
      <c r="J87" s="41">
        <f t="shared" si="6"/>
        <v>0</v>
      </c>
      <c r="K87" s="20" t="str">
        <f t="shared" si="7"/>
        <v/>
      </c>
    </row>
    <row r="88" spans="1:11" s="38" customFormat="1" x14ac:dyDescent="0.3">
      <c r="A88" s="34" t="s">
        <v>107</v>
      </c>
      <c r="B88" s="35" t="s">
        <v>117</v>
      </c>
      <c r="C88" s="34" t="s">
        <v>118</v>
      </c>
      <c r="D88" s="11">
        <v>4</v>
      </c>
      <c r="E88" s="17">
        <v>15</v>
      </c>
      <c r="F88" s="37">
        <v>20</v>
      </c>
      <c r="G88" s="37">
        <v>25</v>
      </c>
      <c r="H88" s="37">
        <v>10</v>
      </c>
      <c r="I88" s="59"/>
      <c r="J88" s="41">
        <f t="shared" si="6"/>
        <v>0</v>
      </c>
      <c r="K88" s="20" t="str">
        <f t="shared" si="7"/>
        <v/>
      </c>
    </row>
    <row r="89" spans="1:11" s="38" customFormat="1" x14ac:dyDescent="0.3">
      <c r="A89" s="34" t="s">
        <v>107</v>
      </c>
      <c r="B89" s="35" t="s">
        <v>119</v>
      </c>
      <c r="C89" s="34" t="s">
        <v>120</v>
      </c>
      <c r="D89" s="11">
        <v>4</v>
      </c>
      <c r="E89" s="17">
        <v>12</v>
      </c>
      <c r="F89" s="37">
        <v>20</v>
      </c>
      <c r="G89" s="37">
        <v>25</v>
      </c>
      <c r="H89" s="37">
        <v>10</v>
      </c>
      <c r="I89" s="59"/>
      <c r="J89" s="41">
        <f t="shared" si="6"/>
        <v>0</v>
      </c>
      <c r="K89" s="20" t="str">
        <f t="shared" si="7"/>
        <v/>
      </c>
    </row>
    <row r="90" spans="1:11" s="38" customFormat="1" ht="15" thickBot="1" x14ac:dyDescent="0.35">
      <c r="A90" s="44" t="s">
        <v>107</v>
      </c>
      <c r="B90" s="43" t="s">
        <v>185</v>
      </c>
      <c r="C90" s="44" t="s">
        <v>171</v>
      </c>
      <c r="D90" s="64">
        <v>4</v>
      </c>
      <c r="E90" s="65">
        <v>12</v>
      </c>
      <c r="F90" s="46">
        <v>20</v>
      </c>
      <c r="G90" s="46">
        <v>25</v>
      </c>
      <c r="H90" s="46">
        <v>10</v>
      </c>
      <c r="I90" s="60"/>
      <c r="J90" s="47">
        <f t="shared" si="6"/>
        <v>0</v>
      </c>
      <c r="K90" s="22" t="str">
        <f t="shared" si="7"/>
        <v/>
      </c>
    </row>
    <row r="91" spans="1:11" s="38" customFormat="1" x14ac:dyDescent="0.3">
      <c r="A91" s="48" t="s">
        <v>121</v>
      </c>
      <c r="B91" s="49" t="s">
        <v>122</v>
      </c>
      <c r="C91" s="48" t="s">
        <v>123</v>
      </c>
      <c r="D91" s="10">
        <v>6</v>
      </c>
      <c r="E91" s="9">
        <v>4.7</v>
      </c>
      <c r="F91" s="51">
        <v>25</v>
      </c>
      <c r="G91" s="51">
        <v>28</v>
      </c>
      <c r="H91" s="51">
        <v>10</v>
      </c>
      <c r="I91" s="61"/>
      <c r="J91" s="20">
        <f>+IF(SUM($I$91:$I$97)&gt;35,I91*E91*(100-G91)/(100+H91),I91*E91*(100-F91)/(100+H91))</f>
        <v>0</v>
      </c>
      <c r="K91" s="20" t="str">
        <f t="shared" ref="K91:K97" si="10">IF(I91="","",IF(MOD(I91,D91)=0,"ok","VERIFCARE QUANTITA'"))</f>
        <v/>
      </c>
    </row>
    <row r="92" spans="1:11" s="38" customFormat="1" x14ac:dyDescent="0.3">
      <c r="A92" s="48" t="s">
        <v>121</v>
      </c>
      <c r="B92" s="49" t="s">
        <v>124</v>
      </c>
      <c r="C92" s="48" t="s">
        <v>125</v>
      </c>
      <c r="D92" s="10">
        <v>6</v>
      </c>
      <c r="E92" s="9">
        <v>4.7</v>
      </c>
      <c r="F92" s="51">
        <v>25</v>
      </c>
      <c r="G92" s="51">
        <v>28</v>
      </c>
      <c r="H92" s="51">
        <v>10</v>
      </c>
      <c r="I92" s="61"/>
      <c r="J92" s="20">
        <f t="shared" ref="J92:J97" si="11">+IF(SUM($I$91:$I$97)&gt;35,I92*E92*(100-G92)/(100+H92),I92*E92*(100-F92)/(100+H92))</f>
        <v>0</v>
      </c>
      <c r="K92" s="20" t="str">
        <f t="shared" si="10"/>
        <v/>
      </c>
    </row>
    <row r="93" spans="1:11" s="38" customFormat="1" x14ac:dyDescent="0.3">
      <c r="A93" s="48" t="s">
        <v>121</v>
      </c>
      <c r="B93" s="49" t="s">
        <v>126</v>
      </c>
      <c r="C93" s="48" t="s">
        <v>127</v>
      </c>
      <c r="D93" s="10">
        <v>6</v>
      </c>
      <c r="E93" s="9">
        <v>4.7</v>
      </c>
      <c r="F93" s="51">
        <v>25</v>
      </c>
      <c r="G93" s="51">
        <v>28</v>
      </c>
      <c r="H93" s="51">
        <v>10</v>
      </c>
      <c r="I93" s="61"/>
      <c r="J93" s="20">
        <f t="shared" si="11"/>
        <v>0</v>
      </c>
      <c r="K93" s="20" t="str">
        <f t="shared" si="10"/>
        <v/>
      </c>
    </row>
    <row r="94" spans="1:11" s="38" customFormat="1" x14ac:dyDescent="0.3">
      <c r="A94" s="48" t="s">
        <v>121</v>
      </c>
      <c r="B94" s="49" t="s">
        <v>128</v>
      </c>
      <c r="C94" s="48" t="s">
        <v>129</v>
      </c>
      <c r="D94" s="10">
        <v>6</v>
      </c>
      <c r="E94" s="9">
        <v>4.7</v>
      </c>
      <c r="F94" s="51">
        <v>25</v>
      </c>
      <c r="G94" s="51">
        <v>28</v>
      </c>
      <c r="H94" s="51">
        <v>10</v>
      </c>
      <c r="I94" s="61"/>
      <c r="J94" s="20">
        <f t="shared" si="11"/>
        <v>0</v>
      </c>
      <c r="K94" s="20" t="str">
        <f t="shared" si="10"/>
        <v/>
      </c>
    </row>
    <row r="95" spans="1:11" s="38" customFormat="1" x14ac:dyDescent="0.3">
      <c r="A95" s="48" t="s">
        <v>121</v>
      </c>
      <c r="B95" s="49" t="s">
        <v>130</v>
      </c>
      <c r="C95" s="48" t="s">
        <v>131</v>
      </c>
      <c r="D95" s="10">
        <v>6</v>
      </c>
      <c r="E95" s="9">
        <v>4.7</v>
      </c>
      <c r="F95" s="51">
        <v>25</v>
      </c>
      <c r="G95" s="51">
        <v>28</v>
      </c>
      <c r="H95" s="51">
        <v>10</v>
      </c>
      <c r="I95" s="61"/>
      <c r="J95" s="20">
        <f t="shared" si="11"/>
        <v>0</v>
      </c>
      <c r="K95" s="20" t="str">
        <f t="shared" si="10"/>
        <v/>
      </c>
    </row>
    <row r="96" spans="1:11" s="38" customFormat="1" x14ac:dyDescent="0.3">
      <c r="A96" s="48" t="s">
        <v>121</v>
      </c>
      <c r="B96" s="49" t="s">
        <v>132</v>
      </c>
      <c r="C96" s="48" t="s">
        <v>133</v>
      </c>
      <c r="D96" s="10">
        <v>6</v>
      </c>
      <c r="E96" s="9">
        <v>4.7</v>
      </c>
      <c r="F96" s="51">
        <v>25</v>
      </c>
      <c r="G96" s="51">
        <v>28</v>
      </c>
      <c r="H96" s="51">
        <v>10</v>
      </c>
      <c r="I96" s="61"/>
      <c r="J96" s="20">
        <f t="shared" si="11"/>
        <v>0</v>
      </c>
      <c r="K96" s="20" t="str">
        <f t="shared" si="10"/>
        <v/>
      </c>
    </row>
    <row r="97" spans="1:11" s="38" customFormat="1" ht="15" thickBot="1" x14ac:dyDescent="0.35">
      <c r="A97" s="42" t="s">
        <v>121</v>
      </c>
      <c r="B97" s="43" t="s">
        <v>186</v>
      </c>
      <c r="C97" s="44" t="s">
        <v>172</v>
      </c>
      <c r="D97" s="12">
        <v>6</v>
      </c>
      <c r="E97" s="8">
        <v>4.7</v>
      </c>
      <c r="F97" s="46">
        <v>25</v>
      </c>
      <c r="G97" s="46">
        <v>28</v>
      </c>
      <c r="H97" s="46">
        <v>10</v>
      </c>
      <c r="I97" s="60"/>
      <c r="J97" s="22">
        <f t="shared" si="11"/>
        <v>0</v>
      </c>
      <c r="K97" s="22" t="str">
        <f t="shared" si="10"/>
        <v/>
      </c>
    </row>
    <row r="99" spans="1:11" x14ac:dyDescent="0.3">
      <c r="I99" s="58" t="s">
        <v>142</v>
      </c>
      <c r="J99" s="21">
        <f>SUM(J12:J97)</f>
        <v>0</v>
      </c>
    </row>
  </sheetData>
  <autoFilter ref="A9:H97" xr:uid="{605B6B56-B789-4811-B713-9C2601D64236}"/>
  <mergeCells count="1">
    <mergeCell ref="A10:K10"/>
  </mergeCells>
  <phoneticPr fontId="13" type="noConversion"/>
  <pageMargins left="0.43307086614173229" right="0.23622047244094491" top="0.35433070866141736" bottom="0.36249999999999999" header="0.31496062992125984" footer="0.31496062992125984"/>
  <pageSetup paperSize="9" scale="87" fitToHeight="0" orientation="landscape" r:id="rId1"/>
  <rowBreaks count="2" manualBreakCount="2">
    <brk id="35" max="9" man="1"/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352A-C589-48A9-8744-0354E78408EC}">
  <dimension ref="A1:N91"/>
  <sheetViews>
    <sheetView workbookViewId="0">
      <selection activeCell="B84" sqref="B84"/>
    </sheetView>
  </sheetViews>
  <sheetFormatPr defaultRowHeight="14.4" x14ac:dyDescent="0.3"/>
  <cols>
    <col min="2" max="2" width="22.88671875" customWidth="1"/>
    <col min="3" max="3" width="35.109375" hidden="1" customWidth="1"/>
    <col min="258" max="258" width="22.88671875" customWidth="1"/>
    <col min="514" max="514" width="22.88671875" customWidth="1"/>
    <col min="770" max="770" width="22.88671875" customWidth="1"/>
    <col min="1026" max="1026" width="22.88671875" customWidth="1"/>
    <col min="1282" max="1282" width="22.88671875" customWidth="1"/>
    <col min="1538" max="1538" width="22.88671875" customWidth="1"/>
    <col min="1794" max="1794" width="22.88671875" customWidth="1"/>
    <col min="2050" max="2050" width="22.88671875" customWidth="1"/>
    <col min="2306" max="2306" width="22.88671875" customWidth="1"/>
    <col min="2562" max="2562" width="22.88671875" customWidth="1"/>
    <col min="2818" max="2818" width="22.88671875" customWidth="1"/>
    <col min="3074" max="3074" width="22.88671875" customWidth="1"/>
    <col min="3330" max="3330" width="22.88671875" customWidth="1"/>
    <col min="3586" max="3586" width="22.88671875" customWidth="1"/>
    <col min="3842" max="3842" width="22.88671875" customWidth="1"/>
    <col min="4098" max="4098" width="22.88671875" customWidth="1"/>
    <col min="4354" max="4354" width="22.88671875" customWidth="1"/>
    <col min="4610" max="4610" width="22.88671875" customWidth="1"/>
    <col min="4866" max="4866" width="22.88671875" customWidth="1"/>
    <col min="5122" max="5122" width="22.88671875" customWidth="1"/>
    <col min="5378" max="5378" width="22.88671875" customWidth="1"/>
    <col min="5634" max="5634" width="22.88671875" customWidth="1"/>
    <col min="5890" max="5890" width="22.88671875" customWidth="1"/>
    <col min="6146" max="6146" width="22.88671875" customWidth="1"/>
    <col min="6402" max="6402" width="22.88671875" customWidth="1"/>
    <col min="6658" max="6658" width="22.88671875" customWidth="1"/>
    <col min="6914" max="6914" width="22.88671875" customWidth="1"/>
    <col min="7170" max="7170" width="22.88671875" customWidth="1"/>
    <col min="7426" max="7426" width="22.88671875" customWidth="1"/>
    <col min="7682" max="7682" width="22.88671875" customWidth="1"/>
    <col min="7938" max="7938" width="22.88671875" customWidth="1"/>
    <col min="8194" max="8194" width="22.88671875" customWidth="1"/>
    <col min="8450" max="8450" width="22.88671875" customWidth="1"/>
    <col min="8706" max="8706" width="22.88671875" customWidth="1"/>
    <col min="8962" max="8962" width="22.88671875" customWidth="1"/>
    <col min="9218" max="9218" width="22.88671875" customWidth="1"/>
    <col min="9474" max="9474" width="22.88671875" customWidth="1"/>
    <col min="9730" max="9730" width="22.88671875" customWidth="1"/>
    <col min="9986" max="9986" width="22.88671875" customWidth="1"/>
    <col min="10242" max="10242" width="22.88671875" customWidth="1"/>
    <col min="10498" max="10498" width="22.88671875" customWidth="1"/>
    <col min="10754" max="10754" width="22.88671875" customWidth="1"/>
    <col min="11010" max="11010" width="22.88671875" customWidth="1"/>
    <col min="11266" max="11266" width="22.88671875" customWidth="1"/>
    <col min="11522" max="11522" width="22.88671875" customWidth="1"/>
    <col min="11778" max="11778" width="22.88671875" customWidth="1"/>
    <col min="12034" max="12034" width="22.88671875" customWidth="1"/>
    <col min="12290" max="12290" width="22.88671875" customWidth="1"/>
    <col min="12546" max="12546" width="22.88671875" customWidth="1"/>
    <col min="12802" max="12802" width="22.88671875" customWidth="1"/>
    <col min="13058" max="13058" width="22.88671875" customWidth="1"/>
    <col min="13314" max="13314" width="22.88671875" customWidth="1"/>
    <col min="13570" max="13570" width="22.88671875" customWidth="1"/>
    <col min="13826" max="13826" width="22.88671875" customWidth="1"/>
    <col min="14082" max="14082" width="22.88671875" customWidth="1"/>
    <col min="14338" max="14338" width="22.88671875" customWidth="1"/>
    <col min="14594" max="14594" width="22.88671875" customWidth="1"/>
    <col min="14850" max="14850" width="22.88671875" customWidth="1"/>
    <col min="15106" max="15106" width="22.88671875" customWidth="1"/>
    <col min="15362" max="15362" width="22.88671875" customWidth="1"/>
    <col min="15618" max="15618" width="22.88671875" customWidth="1"/>
    <col min="15874" max="15874" width="22.88671875" customWidth="1"/>
    <col min="16130" max="16130" width="22.88671875" customWidth="1"/>
  </cols>
  <sheetData>
    <row r="1" spans="1:14" x14ac:dyDescent="0.3">
      <c r="A1" t="s">
        <v>134</v>
      </c>
    </row>
    <row r="2" spans="1:14" ht="31.5" customHeight="1" x14ac:dyDescent="0.3">
      <c r="A2" s="69" t="s">
        <v>135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4" spans="1:14" x14ac:dyDescent="0.3">
      <c r="A4" t="s">
        <v>136</v>
      </c>
      <c r="B4" t="s">
        <v>137</v>
      </c>
      <c r="C4" s="18" t="s">
        <v>138</v>
      </c>
    </row>
    <row r="5" spans="1:14" x14ac:dyDescent="0.3">
      <c r="A5" t="str">
        <f>IF('MODULO ORDINE'!I11&gt;0,"X","")</f>
        <v/>
      </c>
      <c r="B5" t="str">
        <f>"HUBEQ"&amp;'MODULO ORDINE'!B11&amp;";"&amp;'MODULO ORDINE'!I11</f>
        <v>HUBEQ9100211;</v>
      </c>
      <c r="C5" s="19" t="str">
        <f t="shared" ref="C5" si="0">$C$4&amp;";"&amp;B5&amp;";;STANDARD"</f>
        <v>001;HUBEQ9100211;;;STANDARD</v>
      </c>
    </row>
    <row r="6" spans="1:14" x14ac:dyDescent="0.3">
      <c r="A6" t="str">
        <f>IF('MODULO ORDINE'!I12&gt;0,"X","")</f>
        <v/>
      </c>
      <c r="B6" t="str">
        <f>"HUBEQ"&amp;'MODULO ORDINE'!B12&amp;";"&amp;'MODULO ORDINE'!I12</f>
        <v>HUBEQ9100200;</v>
      </c>
      <c r="C6" s="19" t="str">
        <f t="shared" ref="C6:C66" si="1">$C$4&amp;";"&amp;B6&amp;";;STANDARD"</f>
        <v>001;HUBEQ9100200;;;STANDARD</v>
      </c>
    </row>
    <row r="7" spans="1:14" x14ac:dyDescent="0.3">
      <c r="A7" t="str">
        <f>IF('MODULO ORDINE'!I13&gt;0,"X","")</f>
        <v/>
      </c>
      <c r="B7" t="str">
        <f>"HUBEQ"&amp;'MODULO ORDINE'!B13&amp;";"&amp;'MODULO ORDINE'!I13</f>
        <v>HUBEQ9100204;</v>
      </c>
      <c r="C7" s="19" t="str">
        <f t="shared" si="1"/>
        <v>001;HUBEQ9100204;;;STANDARD</v>
      </c>
    </row>
    <row r="8" spans="1:14" x14ac:dyDescent="0.3">
      <c r="A8" t="str">
        <f>IF('MODULO ORDINE'!I14&gt;0,"X","")</f>
        <v/>
      </c>
      <c r="B8" t="str">
        <f>"HUBEQ"&amp;'MODULO ORDINE'!B14&amp;";"&amp;'MODULO ORDINE'!I14</f>
        <v>HUBEQ9100208;</v>
      </c>
      <c r="C8" s="19" t="str">
        <f t="shared" si="1"/>
        <v>001;HUBEQ9100208;;;STANDARD</v>
      </c>
    </row>
    <row r="9" spans="1:14" x14ac:dyDescent="0.3">
      <c r="A9" t="str">
        <f>IF('MODULO ORDINE'!I15&gt;0,"X","")</f>
        <v/>
      </c>
      <c r="B9" t="str">
        <f>"HUBEQ"&amp;'MODULO ORDINE'!B15&amp;";"&amp;'MODULO ORDINE'!I15</f>
        <v>HUBEQ9100209;</v>
      </c>
      <c r="C9" s="19" t="str">
        <f t="shared" si="1"/>
        <v>001;HUBEQ9100209;;;STANDARD</v>
      </c>
    </row>
    <row r="10" spans="1:14" x14ac:dyDescent="0.3">
      <c r="A10" t="str">
        <f>IF('MODULO ORDINE'!I16&gt;0,"X","")</f>
        <v/>
      </c>
      <c r="B10" t="str">
        <f>"HUBEQ"&amp;'MODULO ORDINE'!B16&amp;";"&amp;'MODULO ORDINE'!I16</f>
        <v>HUBEQ9100212;</v>
      </c>
      <c r="C10" s="19" t="str">
        <f t="shared" si="1"/>
        <v>001;HUBEQ9100212;;;STANDARD</v>
      </c>
    </row>
    <row r="11" spans="1:14" x14ac:dyDescent="0.3">
      <c r="A11" t="str">
        <f>IF('MODULO ORDINE'!I17&gt;0,"X","")</f>
        <v/>
      </c>
      <c r="B11" t="str">
        <f>"HUBEQ"&amp;'MODULO ORDINE'!B17&amp;";"&amp;'MODULO ORDINE'!I17</f>
        <v>HUBEQ9200209;</v>
      </c>
      <c r="C11" s="19" t="str">
        <f t="shared" si="1"/>
        <v>001;HUBEQ9200209;;;STANDARD</v>
      </c>
    </row>
    <row r="12" spans="1:14" x14ac:dyDescent="0.3">
      <c r="A12" t="str">
        <f>IF('MODULO ORDINE'!I18&gt;0,"X","")</f>
        <v/>
      </c>
      <c r="B12" t="str">
        <f>"HUBEQ"&amp;'MODULO ORDINE'!B18&amp;";"&amp;'MODULO ORDINE'!I18</f>
        <v>HUBEQ9200210;</v>
      </c>
      <c r="C12" s="19" t="str">
        <f t="shared" si="1"/>
        <v>001;HUBEQ9200210;;;STANDARD</v>
      </c>
    </row>
    <row r="13" spans="1:14" x14ac:dyDescent="0.3">
      <c r="A13" t="str">
        <f>IF('MODULO ORDINE'!I19&gt;0,"X","")</f>
        <v/>
      </c>
      <c r="B13" t="str">
        <f>"HUBEQ"&amp;'MODULO ORDINE'!B19&amp;";"&amp;'MODULO ORDINE'!I19</f>
        <v>HUBEQ9200213;</v>
      </c>
      <c r="C13" s="19" t="str">
        <f t="shared" si="1"/>
        <v>001;HUBEQ9200213;;;STANDARD</v>
      </c>
    </row>
    <row r="14" spans="1:14" x14ac:dyDescent="0.3">
      <c r="A14" t="str">
        <f>IF('MODULO ORDINE'!I20&gt;0,"X","")</f>
        <v/>
      </c>
      <c r="B14" t="str">
        <f>"HUBEQ"&amp;'MODULO ORDINE'!B20&amp;";"&amp;'MODULO ORDINE'!I20</f>
        <v>HUBEQ9200218;</v>
      </c>
      <c r="C14" s="19" t="str">
        <f t="shared" si="1"/>
        <v>001;HUBEQ9200218;;;STANDARD</v>
      </c>
    </row>
    <row r="15" spans="1:14" x14ac:dyDescent="0.3">
      <c r="A15" t="str">
        <f>IF('MODULO ORDINE'!I21&gt;0,"X","")</f>
        <v/>
      </c>
      <c r="B15" t="str">
        <f>"HUBEQ"&amp;'MODULO ORDINE'!B21&amp;";"&amp;'MODULO ORDINE'!I21</f>
        <v>HUBEQ9200208;</v>
      </c>
      <c r="C15" s="19" t="str">
        <f t="shared" si="1"/>
        <v>001;HUBEQ9200208;;;STANDARD</v>
      </c>
    </row>
    <row r="16" spans="1:14" x14ac:dyDescent="0.3">
      <c r="A16" t="str">
        <f>IF('MODULO ORDINE'!I22&gt;0,"X","")</f>
        <v/>
      </c>
      <c r="B16" t="str">
        <f>"HUBEQ"&amp;'MODULO ORDINE'!B22&amp;";"&amp;'MODULO ORDINE'!I22</f>
        <v>HUBEQ9200214;</v>
      </c>
      <c r="C16" s="19" t="str">
        <f t="shared" si="1"/>
        <v>001;HUBEQ9200214;;;STANDARD</v>
      </c>
    </row>
    <row r="17" spans="1:3" x14ac:dyDescent="0.3">
      <c r="A17" t="str">
        <f>IF('MODULO ORDINE'!I23&gt;0,"X","")</f>
        <v/>
      </c>
      <c r="B17" t="str">
        <f>"HUBEQ"&amp;'MODULO ORDINE'!B23&amp;";"&amp;'MODULO ORDINE'!I23</f>
        <v>HUBEQ9200226;</v>
      </c>
      <c r="C17" s="19" t="str">
        <f t="shared" si="1"/>
        <v>001;HUBEQ9200226;;;STANDARD</v>
      </c>
    </row>
    <row r="18" spans="1:3" x14ac:dyDescent="0.3">
      <c r="A18" t="str">
        <f>IF('MODULO ORDINE'!I24&gt;0,"X","")</f>
        <v/>
      </c>
      <c r="B18" t="str">
        <f>"HUBEQ"&amp;'MODULO ORDINE'!B24&amp;";"&amp;'MODULO ORDINE'!I24</f>
        <v>HUBEQ9200227;</v>
      </c>
      <c r="C18" s="19" t="str">
        <f t="shared" si="1"/>
        <v>001;HUBEQ9200227;;;STANDARD</v>
      </c>
    </row>
    <row r="19" spans="1:3" x14ac:dyDescent="0.3">
      <c r="A19" t="str">
        <f>IF('MODULO ORDINE'!I25&gt;0,"X","")</f>
        <v/>
      </c>
      <c r="B19" t="str">
        <f>"HUBEQ"&amp;'MODULO ORDINE'!B25&amp;";"&amp;'MODULO ORDINE'!I25</f>
        <v>HUBEQ9200228;</v>
      </c>
      <c r="C19" s="19" t="str">
        <f t="shared" si="1"/>
        <v>001;HUBEQ9200228;;;STANDARD</v>
      </c>
    </row>
    <row r="20" spans="1:3" x14ac:dyDescent="0.3">
      <c r="A20" t="str">
        <f>IF('MODULO ORDINE'!I26&gt;0,"X","")</f>
        <v/>
      </c>
      <c r="B20" t="str">
        <f>"HUBEQ"&amp;'MODULO ORDINE'!B26&amp;";"&amp;'MODULO ORDINE'!I26</f>
        <v>HUBEQ9200232;</v>
      </c>
      <c r="C20" s="19" t="str">
        <f t="shared" si="1"/>
        <v>001;HUBEQ9200232;;;STANDARD</v>
      </c>
    </row>
    <row r="21" spans="1:3" x14ac:dyDescent="0.3">
      <c r="A21" t="str">
        <f>IF('MODULO ORDINE'!I27&gt;0,"X","")</f>
        <v/>
      </c>
      <c r="B21" t="str">
        <f>"HUBEQ"&amp;'MODULO ORDINE'!B27&amp;";"&amp;'MODULO ORDINE'!I27</f>
        <v>HUBEQ9200233;</v>
      </c>
      <c r="C21" s="19" t="str">
        <f t="shared" si="1"/>
        <v>001;HUBEQ9200233;;;STANDARD</v>
      </c>
    </row>
    <row r="22" spans="1:3" x14ac:dyDescent="0.3">
      <c r="A22" t="str">
        <f>IF('MODULO ORDINE'!I28&gt;0,"X","")</f>
        <v/>
      </c>
      <c r="B22" t="str">
        <f>"HUBEQ"&amp;'MODULO ORDINE'!B28&amp;";"&amp;'MODULO ORDINE'!I28</f>
        <v>HUBEQ9200229;</v>
      </c>
      <c r="C22" s="19" t="str">
        <f t="shared" si="1"/>
        <v>001;HUBEQ9200229;;;STANDARD</v>
      </c>
    </row>
    <row r="23" spans="1:3" x14ac:dyDescent="0.3">
      <c r="A23" t="str">
        <f>IF('MODULO ORDINE'!I29&gt;0,"X","")</f>
        <v/>
      </c>
      <c r="B23" t="str">
        <f>"HUBEQ"&amp;'MODULO ORDINE'!B29&amp;";"&amp;'MODULO ORDINE'!I29</f>
        <v>HUBEQ9200230;</v>
      </c>
      <c r="C23" s="19" t="str">
        <f t="shared" si="1"/>
        <v>001;HUBEQ9200230;;;STANDARD</v>
      </c>
    </row>
    <row r="24" spans="1:3" x14ac:dyDescent="0.3">
      <c r="A24" t="str">
        <f>IF('MODULO ORDINE'!I30&gt;0,"X","")</f>
        <v/>
      </c>
      <c r="B24" t="str">
        <f>"HUBEQ"&amp;'MODULO ORDINE'!B30&amp;";"&amp;'MODULO ORDINE'!I30</f>
        <v>HUBEQ9200231;</v>
      </c>
      <c r="C24" s="19" t="str">
        <f t="shared" si="1"/>
        <v>001;HUBEQ9200231;;;STANDARD</v>
      </c>
    </row>
    <row r="25" spans="1:3" x14ac:dyDescent="0.3">
      <c r="A25" t="str">
        <f>IF('MODULO ORDINE'!I31&gt;0,"X","")</f>
        <v/>
      </c>
      <c r="B25" t="str">
        <f>"HUBEQ"&amp;'MODULO ORDINE'!B31&amp;";"&amp;'MODULO ORDINE'!I31</f>
        <v>HUBEQ9200234;</v>
      </c>
      <c r="C25" s="19" t="str">
        <f t="shared" si="1"/>
        <v>001;HUBEQ9200234;;;STANDARD</v>
      </c>
    </row>
    <row r="26" spans="1:3" x14ac:dyDescent="0.3">
      <c r="A26" t="str">
        <f>IF('MODULO ORDINE'!I32&gt;0,"X","")</f>
        <v/>
      </c>
      <c r="B26" t="str">
        <f>"HUBEQ"&amp;'MODULO ORDINE'!B32&amp;";"&amp;'MODULO ORDINE'!I32</f>
        <v>HUBEQ9200235;</v>
      </c>
      <c r="C26" s="19" t="str">
        <f t="shared" si="1"/>
        <v>001;HUBEQ9200235;;;STANDARD</v>
      </c>
    </row>
    <row r="27" spans="1:3" x14ac:dyDescent="0.3">
      <c r="A27" t="str">
        <f>IF('MODULO ORDINE'!I33&gt;0,"X","")</f>
        <v/>
      </c>
      <c r="B27" t="str">
        <f>"HUBEQ"&amp;'MODULO ORDINE'!B33&amp;";"&amp;'MODULO ORDINE'!I33</f>
        <v>HUBEQ9000210;</v>
      </c>
      <c r="C27" s="19" t="str">
        <f t="shared" si="1"/>
        <v>001;HUBEQ9000210;;;STANDARD</v>
      </c>
    </row>
    <row r="28" spans="1:3" x14ac:dyDescent="0.3">
      <c r="A28" t="str">
        <f>IF('MODULO ORDINE'!I34&gt;0,"X","")</f>
        <v/>
      </c>
      <c r="B28" t="str">
        <f>"HUBEQ"&amp;'MODULO ORDINE'!B34&amp;";"&amp;'MODULO ORDINE'!I34</f>
        <v>HUBEQ9000216;</v>
      </c>
      <c r="C28" s="19" t="str">
        <f t="shared" si="1"/>
        <v>001;HUBEQ9000216;;;STANDARD</v>
      </c>
    </row>
    <row r="29" spans="1:3" x14ac:dyDescent="0.3">
      <c r="A29" t="str">
        <f>IF('MODULO ORDINE'!I35&gt;0,"X","")</f>
        <v/>
      </c>
      <c r="B29" t="str">
        <f>"HUBEQ"&amp;'MODULO ORDINE'!B35&amp;";"&amp;'MODULO ORDINE'!I35</f>
        <v>HUBEQ9000290;</v>
      </c>
      <c r="C29" s="19" t="str">
        <f t="shared" si="1"/>
        <v>001;HUBEQ9000290;;;STANDARD</v>
      </c>
    </row>
    <row r="30" spans="1:3" x14ac:dyDescent="0.3">
      <c r="A30" t="str">
        <f>IF('MODULO ORDINE'!I36&gt;0,"X","")</f>
        <v/>
      </c>
      <c r="B30" t="str">
        <f>"HUBEQ"&amp;'MODULO ORDINE'!B36&amp;";"&amp;'MODULO ORDINE'!I36</f>
        <v>HUBEQ9000285;</v>
      </c>
      <c r="C30" s="19" t="str">
        <f t="shared" si="1"/>
        <v>001;HUBEQ9000285;;;STANDARD</v>
      </c>
    </row>
    <row r="31" spans="1:3" x14ac:dyDescent="0.3">
      <c r="A31" t="str">
        <f>IF('MODULO ORDINE'!I37&gt;0,"X","")</f>
        <v/>
      </c>
      <c r="B31" t="str">
        <f>"HUBEQ"&amp;'MODULO ORDINE'!B37&amp;";"&amp;'MODULO ORDINE'!I37</f>
        <v>HUBEQ9000297;</v>
      </c>
      <c r="C31" s="19" t="str">
        <f t="shared" si="1"/>
        <v>001;HUBEQ9000297;;;STANDARD</v>
      </c>
    </row>
    <row r="32" spans="1:3" x14ac:dyDescent="0.3">
      <c r="A32" t="str">
        <f>IF('MODULO ORDINE'!I38&gt;0,"X","")</f>
        <v/>
      </c>
      <c r="B32" t="str">
        <f>"HUBEQ"&amp;'MODULO ORDINE'!B38&amp;";"&amp;'MODULO ORDINE'!I38</f>
        <v>HUBEQ9000335;</v>
      </c>
      <c r="C32" s="19" t="str">
        <f t="shared" si="1"/>
        <v>001;HUBEQ9000335;;;STANDARD</v>
      </c>
    </row>
    <row r="33" spans="1:3" x14ac:dyDescent="0.3">
      <c r="A33" t="str">
        <f>IF('MODULO ORDINE'!I39&gt;0,"X","")</f>
        <v/>
      </c>
      <c r="B33" t="str">
        <f>"HUBEQ"&amp;'MODULO ORDINE'!B39&amp;";"&amp;'MODULO ORDINE'!I39</f>
        <v>HUBEQ9000361;</v>
      </c>
      <c r="C33" s="19" t="str">
        <f t="shared" si="1"/>
        <v>001;HUBEQ9000361;;;STANDARD</v>
      </c>
    </row>
    <row r="34" spans="1:3" x14ac:dyDescent="0.3">
      <c r="A34" t="str">
        <f>IF('MODULO ORDINE'!I40&gt;0,"X","")</f>
        <v/>
      </c>
      <c r="B34" t="str">
        <f>"HUBEQ"&amp;'MODULO ORDINE'!B40&amp;";"&amp;'MODULO ORDINE'!I40</f>
        <v>HUBEQ9000397;</v>
      </c>
      <c r="C34" s="19" t="str">
        <f t="shared" si="1"/>
        <v>001;HUBEQ9000397;;;STANDARD</v>
      </c>
    </row>
    <row r="35" spans="1:3" x14ac:dyDescent="0.3">
      <c r="A35" t="str">
        <f>IF('MODULO ORDINE'!I41&gt;0,"X","")</f>
        <v/>
      </c>
      <c r="B35" t="str">
        <f>"HUBEQ"&amp;'MODULO ORDINE'!B41&amp;";"&amp;'MODULO ORDINE'!I41</f>
        <v>HUBEQ9000377;</v>
      </c>
      <c r="C35" s="19" t="str">
        <f t="shared" si="1"/>
        <v>001;HUBEQ9000377;;;STANDARD</v>
      </c>
    </row>
    <row r="36" spans="1:3" x14ac:dyDescent="0.3">
      <c r="A36" t="str">
        <f>IF('MODULO ORDINE'!I42&gt;0,"X","")</f>
        <v/>
      </c>
      <c r="B36" t="str">
        <f>"HUBEQ"&amp;'MODULO ORDINE'!B42&amp;";"&amp;'MODULO ORDINE'!I42</f>
        <v>HUBEQ9000378;</v>
      </c>
      <c r="C36" s="19" t="str">
        <f t="shared" si="1"/>
        <v>001;HUBEQ9000378;;;STANDARD</v>
      </c>
    </row>
    <row r="37" spans="1:3" x14ac:dyDescent="0.3">
      <c r="A37" t="str">
        <f>IF('MODULO ORDINE'!I43&gt;0,"X","")</f>
        <v/>
      </c>
      <c r="B37" t="str">
        <f>"HUBEQ"&amp;'MODULO ORDINE'!B43&amp;";"&amp;'MODULO ORDINE'!I43</f>
        <v>HUBEQ9000380;</v>
      </c>
      <c r="C37" s="19" t="str">
        <f t="shared" si="1"/>
        <v>001;HUBEQ9000380;;;STANDARD</v>
      </c>
    </row>
    <row r="38" spans="1:3" x14ac:dyDescent="0.3">
      <c r="A38" t="str">
        <f>IF('MODULO ORDINE'!I44&gt;0,"X","")</f>
        <v/>
      </c>
      <c r="B38" t="str">
        <f>"HUBEQ"&amp;'MODULO ORDINE'!B44&amp;";"&amp;'MODULO ORDINE'!I44</f>
        <v>HUBEQ9000381;</v>
      </c>
      <c r="C38" s="19" t="str">
        <f t="shared" si="1"/>
        <v>001;HUBEQ9000381;;;STANDARD</v>
      </c>
    </row>
    <row r="39" spans="1:3" x14ac:dyDescent="0.3">
      <c r="A39" t="str">
        <f>IF('MODULO ORDINE'!I45&gt;0,"X","")</f>
        <v/>
      </c>
      <c r="B39" t="str">
        <f>"HUBEQ"&amp;'MODULO ORDINE'!B45&amp;";"&amp;'MODULO ORDINE'!I45</f>
        <v>HUBEQ9150218;</v>
      </c>
      <c r="C39" s="19" t="str">
        <f t="shared" si="1"/>
        <v>001;HUBEQ9150218;;;STANDARD</v>
      </c>
    </row>
    <row r="40" spans="1:3" x14ac:dyDescent="0.3">
      <c r="A40" t="str">
        <f>IF('MODULO ORDINE'!I46&gt;0,"X","")</f>
        <v/>
      </c>
      <c r="B40" t="str">
        <f>"HUBEQ"&amp;'MODULO ORDINE'!B46&amp;";"&amp;'MODULO ORDINE'!I46</f>
        <v>HUBEQ9150215;</v>
      </c>
      <c r="C40" s="19" t="str">
        <f t="shared" si="1"/>
        <v>001;HUBEQ9150215;;;STANDARD</v>
      </c>
    </row>
    <row r="41" spans="1:3" x14ac:dyDescent="0.3">
      <c r="A41" t="str">
        <f>IF('MODULO ORDINE'!I47&gt;0,"X","")</f>
        <v/>
      </c>
      <c r="B41" t="str">
        <f>"HUBEQ"&amp;'MODULO ORDINE'!B47&amp;";"&amp;'MODULO ORDINE'!I47</f>
        <v>HUBEQ9150223;</v>
      </c>
      <c r="C41" s="19" t="str">
        <f t="shared" si="1"/>
        <v>001;HUBEQ9150223;;;STANDARD</v>
      </c>
    </row>
    <row r="42" spans="1:3" x14ac:dyDescent="0.3">
      <c r="A42" t="str">
        <f>IF('MODULO ORDINE'!I48&gt;0,"X","")</f>
        <v/>
      </c>
      <c r="B42" t="str">
        <f>"HUBEQ"&amp;'MODULO ORDINE'!B48&amp;";"&amp;'MODULO ORDINE'!I48</f>
        <v>HUBEQ9150224;</v>
      </c>
      <c r="C42" s="19" t="str">
        <f t="shared" si="1"/>
        <v>001;HUBEQ9150224;;;STANDARD</v>
      </c>
    </row>
    <row r="43" spans="1:3" x14ac:dyDescent="0.3">
      <c r="A43" t="str">
        <f>IF('MODULO ORDINE'!I49&gt;0,"X","")</f>
        <v/>
      </c>
      <c r="B43" t="str">
        <f>"HUBEQ"&amp;'MODULO ORDINE'!B49&amp;";"&amp;'MODULO ORDINE'!I49</f>
        <v>HUBEQ9150225;</v>
      </c>
      <c r="C43" s="19" t="str">
        <f t="shared" si="1"/>
        <v>001;HUBEQ9150225;;;STANDARD</v>
      </c>
    </row>
    <row r="44" spans="1:3" x14ac:dyDescent="0.3">
      <c r="A44" t="str">
        <f>IF('MODULO ORDINE'!I50&gt;0,"X","")</f>
        <v/>
      </c>
      <c r="B44" t="str">
        <f>"HUBEQ"&amp;'MODULO ORDINE'!B50&amp;";"&amp;'MODULO ORDINE'!I50</f>
        <v>HUBEQ9150226;</v>
      </c>
      <c r="C44" s="19" t="str">
        <f t="shared" si="1"/>
        <v>001;HUBEQ9150226;;;STANDARD</v>
      </c>
    </row>
    <row r="45" spans="1:3" x14ac:dyDescent="0.3">
      <c r="A45" t="str">
        <f>IF('MODULO ORDINE'!I51&gt;0,"X","")</f>
        <v/>
      </c>
      <c r="B45" t="str">
        <f>"HUBEQ"&amp;'MODULO ORDINE'!B51&amp;";"&amp;'MODULO ORDINE'!I51</f>
        <v>HUBEQ9150227;</v>
      </c>
      <c r="C45" s="19" t="str">
        <f t="shared" si="1"/>
        <v>001;HUBEQ9150227;;;STANDARD</v>
      </c>
    </row>
    <row r="46" spans="1:3" x14ac:dyDescent="0.3">
      <c r="A46" t="str">
        <f>IF('MODULO ORDINE'!I52&gt;0,"X","")</f>
        <v/>
      </c>
      <c r="B46" t="str">
        <f>"HUBEQ"&amp;'MODULO ORDINE'!B52&amp;";"&amp;'MODULO ORDINE'!I52</f>
        <v>HUBEQ9150228;</v>
      </c>
      <c r="C46" s="19" t="str">
        <f t="shared" si="1"/>
        <v>001;HUBEQ9150228;;;STANDARD</v>
      </c>
    </row>
    <row r="47" spans="1:3" x14ac:dyDescent="0.3">
      <c r="A47" t="str">
        <f>IF('MODULO ORDINE'!I53&gt;0,"X","")</f>
        <v/>
      </c>
      <c r="B47" t="str">
        <f>"HUBEQ"&amp;'MODULO ORDINE'!B53&amp;";"&amp;'MODULO ORDINE'!I53</f>
        <v>HUBEQ9150229;</v>
      </c>
      <c r="C47" s="19" t="str">
        <f t="shared" si="1"/>
        <v>001;HUBEQ9150229;;;STANDARD</v>
      </c>
    </row>
    <row r="48" spans="1:3" x14ac:dyDescent="0.3">
      <c r="A48" t="str">
        <f>IF('MODULO ORDINE'!I54&gt;0,"X","")</f>
        <v/>
      </c>
      <c r="B48" t="str">
        <f>"HUBEQ"&amp;'MODULO ORDINE'!B54&amp;";"&amp;'MODULO ORDINE'!I54</f>
        <v>HUBEQ9150230;</v>
      </c>
      <c r="C48" s="19" t="str">
        <f t="shared" si="1"/>
        <v>001;HUBEQ9150230;;;STANDARD</v>
      </c>
    </row>
    <row r="49" spans="1:3" x14ac:dyDescent="0.3">
      <c r="A49" t="str">
        <f>IF('MODULO ORDINE'!I55&gt;0,"X","")</f>
        <v/>
      </c>
      <c r="B49" t="str">
        <f>"HUBEQ"&amp;'MODULO ORDINE'!B55&amp;";"&amp;'MODULO ORDINE'!I55</f>
        <v>HUBEQ9000354;</v>
      </c>
      <c r="C49" s="19" t="str">
        <f t="shared" si="1"/>
        <v>001;HUBEQ9000354;;;STANDARD</v>
      </c>
    </row>
    <row r="50" spans="1:3" x14ac:dyDescent="0.3">
      <c r="A50" t="str">
        <f>IF('MODULO ORDINE'!I56&gt;0,"X","")</f>
        <v/>
      </c>
      <c r="B50" t="str">
        <f>"HUBEQ"&amp;'MODULO ORDINE'!B56&amp;";"&amp;'MODULO ORDINE'!I56</f>
        <v>HUBEQ9000414;</v>
      </c>
      <c r="C50" s="19" t="str">
        <f t="shared" si="1"/>
        <v>001;HUBEQ9000414;;;STANDARD</v>
      </c>
    </row>
    <row r="51" spans="1:3" x14ac:dyDescent="0.3">
      <c r="A51" t="str">
        <f>IF('MODULO ORDINE'!I57&gt;0,"X","")</f>
        <v/>
      </c>
      <c r="B51" t="str">
        <f>"HUBEQ"&amp;'MODULO ORDINE'!B57&amp;";"&amp;'MODULO ORDINE'!I57</f>
        <v>HUBEQ9000353;</v>
      </c>
      <c r="C51" s="19" t="str">
        <f t="shared" si="1"/>
        <v>001;HUBEQ9000353;;;STANDARD</v>
      </c>
    </row>
    <row r="52" spans="1:3" x14ac:dyDescent="0.3">
      <c r="A52" t="str">
        <f>IF('MODULO ORDINE'!I58&gt;0,"X","")</f>
        <v/>
      </c>
      <c r="B52" t="str">
        <f>"HUBEQ"&amp;'MODULO ORDINE'!B58&amp;";"&amp;'MODULO ORDINE'!I58</f>
        <v>HUBEQ9000333;</v>
      </c>
      <c r="C52" s="19" t="str">
        <f t="shared" si="1"/>
        <v>001;HUBEQ9000333;;;STANDARD</v>
      </c>
    </row>
    <row r="53" spans="1:3" x14ac:dyDescent="0.3">
      <c r="A53" t="str">
        <f>IF('MODULO ORDINE'!I59&gt;0,"X","")</f>
        <v/>
      </c>
      <c r="B53" t="str">
        <f>"HUBEQ"&amp;'MODULO ORDINE'!B59&amp;";"&amp;'MODULO ORDINE'!I59</f>
        <v>HUBEQ9000415;</v>
      </c>
      <c r="C53" s="19" t="str">
        <f t="shared" si="1"/>
        <v>001;HUBEQ9000415;;;STANDARD</v>
      </c>
    </row>
    <row r="54" spans="1:3" x14ac:dyDescent="0.3">
      <c r="A54" t="str">
        <f>IF('MODULO ORDINE'!I60&gt;0,"X","")</f>
        <v/>
      </c>
      <c r="B54" t="str">
        <f>"HUBEQ"&amp;'MODULO ORDINE'!B60&amp;";"&amp;'MODULO ORDINE'!I60</f>
        <v>HUBEQ9000398;</v>
      </c>
      <c r="C54" s="19" t="str">
        <f t="shared" si="1"/>
        <v>001;HUBEQ9000398;;;STANDARD</v>
      </c>
    </row>
    <row r="55" spans="1:3" x14ac:dyDescent="0.3">
      <c r="A55" t="str">
        <f>IF('MODULO ORDINE'!I61&gt;0,"X","")</f>
        <v/>
      </c>
      <c r="B55" t="str">
        <f>"HUBEQ"&amp;'MODULO ORDINE'!B61&amp;";"&amp;'MODULO ORDINE'!I61</f>
        <v>HUBEQ9912456;</v>
      </c>
      <c r="C55" s="19" t="str">
        <f t="shared" si="1"/>
        <v>001;HUBEQ9912456;;;STANDARD</v>
      </c>
    </row>
    <row r="56" spans="1:3" x14ac:dyDescent="0.3">
      <c r="A56" t="str">
        <f>IF('MODULO ORDINE'!I62&gt;0,"X","")</f>
        <v/>
      </c>
      <c r="B56" t="str">
        <f>"HUBEQ"&amp;'MODULO ORDINE'!B62&amp;";"&amp;'MODULO ORDINE'!I62</f>
        <v>HUBEQ9000387;</v>
      </c>
      <c r="C56" s="19" t="str">
        <f t="shared" si="1"/>
        <v>001;HUBEQ9000387;;;STANDARD</v>
      </c>
    </row>
    <row r="57" spans="1:3" x14ac:dyDescent="0.3">
      <c r="A57" t="str">
        <f>IF('MODULO ORDINE'!I63&gt;0,"X","")</f>
        <v/>
      </c>
      <c r="B57" t="str">
        <f>"HUBEQ"&amp;'MODULO ORDINE'!B63&amp;";"&amp;'MODULO ORDINE'!I63</f>
        <v>HUBEQ0110236;</v>
      </c>
      <c r="C57" s="19" t="str">
        <f t="shared" si="1"/>
        <v>001;HUBEQ0110236;;;STANDARD</v>
      </c>
    </row>
    <row r="58" spans="1:3" x14ac:dyDescent="0.3">
      <c r="A58" t="str">
        <f>IF('MODULO ORDINE'!I64&gt;0,"X","")</f>
        <v/>
      </c>
      <c r="B58" t="str">
        <f>"HUBEQ"&amp;'MODULO ORDINE'!B64&amp;";"&amp;'MODULO ORDINE'!I64</f>
        <v>HUBEQ9000384;</v>
      </c>
      <c r="C58" s="19" t="str">
        <f t="shared" si="1"/>
        <v>001;HUBEQ9000384;;;STANDARD</v>
      </c>
    </row>
    <row r="59" spans="1:3" x14ac:dyDescent="0.3">
      <c r="A59" t="str">
        <f>IF('MODULO ORDINE'!I65&gt;0,"X","")</f>
        <v/>
      </c>
      <c r="B59" t="str">
        <f>"HUBEQ"&amp;'MODULO ORDINE'!B65&amp;";"&amp;'MODULO ORDINE'!I65</f>
        <v>HUBEQ9000385;</v>
      </c>
      <c r="C59" s="19" t="str">
        <f t="shared" si="1"/>
        <v>001;HUBEQ9000385;;;STANDARD</v>
      </c>
    </row>
    <row r="60" spans="1:3" x14ac:dyDescent="0.3">
      <c r="A60" t="str">
        <f>IF('MODULO ORDINE'!I66&gt;0,"X","")</f>
        <v/>
      </c>
      <c r="B60" t="str">
        <f>"HUBEQ"&amp;'MODULO ORDINE'!B66&amp;";"&amp;'MODULO ORDINE'!I66</f>
        <v>HUBEQ9000386;</v>
      </c>
      <c r="C60" s="19" t="str">
        <f t="shared" si="1"/>
        <v>001;HUBEQ9000386;;;STANDARD</v>
      </c>
    </row>
    <row r="61" spans="1:3" x14ac:dyDescent="0.3">
      <c r="A61" t="str">
        <f>IF('MODULO ORDINE'!I67&gt;0,"X","")</f>
        <v/>
      </c>
      <c r="B61" t="str">
        <f>"HUBEQ"&amp;'MODULO ORDINE'!B67&amp;";"&amp;'MODULO ORDINE'!I67</f>
        <v>HUBEQ9000416;</v>
      </c>
      <c r="C61" s="19" t="str">
        <f t="shared" si="1"/>
        <v>001;HUBEQ9000416;;;STANDARD</v>
      </c>
    </row>
    <row r="62" spans="1:3" x14ac:dyDescent="0.3">
      <c r="A62" t="str">
        <f>IF('MODULO ORDINE'!I68&gt;0,"X","")</f>
        <v/>
      </c>
      <c r="B62" t="str">
        <f>"HUBEQ"&amp;'MODULO ORDINE'!B68&amp;";"&amp;'MODULO ORDINE'!I68</f>
        <v>HUBEQ9230200;</v>
      </c>
      <c r="C62" s="19" t="str">
        <f t="shared" si="1"/>
        <v>001;HUBEQ9230200;;;STANDARD</v>
      </c>
    </row>
    <row r="63" spans="1:3" x14ac:dyDescent="0.3">
      <c r="A63" t="str">
        <f>IF('MODULO ORDINE'!I69&gt;0,"X","")</f>
        <v/>
      </c>
      <c r="B63" t="str">
        <f>"HUBEQ"&amp;'MODULO ORDINE'!B69&amp;";"&amp;'MODULO ORDINE'!I69</f>
        <v>HUBEQ9230201;</v>
      </c>
      <c r="C63" s="19" t="str">
        <f t="shared" si="1"/>
        <v>001;HUBEQ9230201;;;STANDARD</v>
      </c>
    </row>
    <row r="64" spans="1:3" x14ac:dyDescent="0.3">
      <c r="A64" t="str">
        <f>IF('MODULO ORDINE'!I70&gt;0,"X","")</f>
        <v/>
      </c>
      <c r="B64" t="str">
        <f>"HUBEQ"&amp;'MODULO ORDINE'!B70&amp;";"&amp;'MODULO ORDINE'!I70</f>
        <v>HUBEQ9230203;</v>
      </c>
      <c r="C64" s="19" t="str">
        <f t="shared" si="1"/>
        <v>001;HUBEQ9230203;;;STANDARD</v>
      </c>
    </row>
    <row r="65" spans="1:3" x14ac:dyDescent="0.3">
      <c r="A65" t="str">
        <f>IF('MODULO ORDINE'!I71&gt;0,"X","")</f>
        <v/>
      </c>
      <c r="B65" t="str">
        <f>"HUBEQ"&amp;'MODULO ORDINE'!B71&amp;";"&amp;'MODULO ORDINE'!I71</f>
        <v>HUBEQ9200225;</v>
      </c>
      <c r="C65" s="19" t="str">
        <f t="shared" si="1"/>
        <v>001;HUBEQ9200225;;;STANDARD</v>
      </c>
    </row>
    <row r="66" spans="1:3" x14ac:dyDescent="0.3">
      <c r="A66" t="str">
        <f>IF('MODULO ORDINE'!I72&gt;0,"X","")</f>
        <v/>
      </c>
      <c r="B66" t="str">
        <f>"HUBEQ"&amp;'MODULO ORDINE'!B72&amp;";"&amp;'MODULO ORDINE'!I72</f>
        <v>HUBEQ9000346;</v>
      </c>
      <c r="C66" s="19" t="str">
        <f t="shared" si="1"/>
        <v>001;HUBEQ9000346;;;STANDARD</v>
      </c>
    </row>
    <row r="67" spans="1:3" x14ac:dyDescent="0.3">
      <c r="A67" t="str">
        <f>IF('MODULO ORDINE'!I73&gt;0,"X","")</f>
        <v/>
      </c>
      <c r="B67" t="str">
        <f>"HUBEQ"&amp;'MODULO ORDINE'!B73&amp;";"&amp;'MODULO ORDINE'!I73</f>
        <v>HUBEQ9000282;</v>
      </c>
      <c r="C67" s="19" t="str">
        <f t="shared" ref="C67:C91" si="2">$C$4&amp;";"&amp;B67&amp;";;STANDARD"</f>
        <v>001;HUBEQ9000282;;;STANDARD</v>
      </c>
    </row>
    <row r="68" spans="1:3" x14ac:dyDescent="0.3">
      <c r="A68" t="str">
        <f>IF('MODULO ORDINE'!I74&gt;0,"X","")</f>
        <v/>
      </c>
      <c r="B68" t="str">
        <f>"HUBEQ"&amp;'MODULO ORDINE'!B74&amp;";"&amp;'MODULO ORDINE'!I74</f>
        <v>HUBEQ9000293;</v>
      </c>
      <c r="C68" s="19" t="str">
        <f t="shared" si="2"/>
        <v>001;HUBEQ9000293;;;STANDARD</v>
      </c>
    </row>
    <row r="69" spans="1:3" x14ac:dyDescent="0.3">
      <c r="A69" t="str">
        <f>IF('MODULO ORDINE'!I75&gt;0,"X","")</f>
        <v/>
      </c>
      <c r="B69" t="str">
        <f>"HUBEQ"&amp;'MODULO ORDINE'!B75&amp;";"&amp;'MODULO ORDINE'!I75</f>
        <v>HUBEQ9000294;</v>
      </c>
      <c r="C69" s="19" t="str">
        <f t="shared" si="2"/>
        <v>001;HUBEQ9000294;;;STANDARD</v>
      </c>
    </row>
    <row r="70" spans="1:3" x14ac:dyDescent="0.3">
      <c r="A70" t="str">
        <f>IF('MODULO ORDINE'!I76&gt;0,"X","")</f>
        <v/>
      </c>
      <c r="B70" t="str">
        <f>"HUBEQ"&amp;'MODULO ORDINE'!B76&amp;";"&amp;'MODULO ORDINE'!I76</f>
        <v>HUBEQ9000417;</v>
      </c>
      <c r="C70" s="19" t="str">
        <f t="shared" si="2"/>
        <v>001;HUBEQ9000417;;;STANDARD</v>
      </c>
    </row>
    <row r="71" spans="1:3" x14ac:dyDescent="0.3">
      <c r="A71" t="str">
        <f>IF('MODULO ORDINE'!I77&gt;0,"X","")</f>
        <v/>
      </c>
      <c r="B71" t="str">
        <f>"HUBEQ"&amp;'MODULO ORDINE'!B77&amp;";"&amp;'MODULO ORDINE'!I77</f>
        <v>HUBEQ9000325;</v>
      </c>
      <c r="C71" s="19" t="str">
        <f t="shared" si="2"/>
        <v>001;HUBEQ9000325;;;STANDARD</v>
      </c>
    </row>
    <row r="72" spans="1:3" x14ac:dyDescent="0.3">
      <c r="A72" t="str">
        <f>IF('MODULO ORDINE'!I78&gt;0,"X","")</f>
        <v/>
      </c>
      <c r="B72" t="str">
        <f>"HUBEQ"&amp;'MODULO ORDINE'!B78&amp;";"&amp;'MODULO ORDINE'!I78</f>
        <v>HUBEQ9000406;</v>
      </c>
      <c r="C72" s="19" t="str">
        <f t="shared" si="2"/>
        <v>001;HUBEQ9000406;;;STANDARD</v>
      </c>
    </row>
    <row r="73" spans="1:3" x14ac:dyDescent="0.3">
      <c r="A73" t="str">
        <f>IF('MODULO ORDINE'!I79&gt;0,"X","")</f>
        <v/>
      </c>
      <c r="B73" t="str">
        <f>"HUBEQ"&amp;'MODULO ORDINE'!B79&amp;";"&amp;'MODULO ORDINE'!I79</f>
        <v>HUBEQ9000407;</v>
      </c>
      <c r="C73" s="19" t="str">
        <f t="shared" si="2"/>
        <v>001;HUBEQ9000407;;;STANDARD</v>
      </c>
    </row>
    <row r="74" spans="1:3" x14ac:dyDescent="0.3">
      <c r="A74" t="str">
        <f>IF('MODULO ORDINE'!I80&gt;0,"X","")</f>
        <v/>
      </c>
      <c r="B74" t="str">
        <f>"HUBEQ"&amp;'MODULO ORDINE'!B80&amp;";"&amp;'MODULO ORDINE'!I80</f>
        <v>HUBEQ9000408;</v>
      </c>
      <c r="C74" s="19" t="str">
        <f t="shared" si="2"/>
        <v>001;HUBEQ9000408;;;STANDARD</v>
      </c>
    </row>
    <row r="75" spans="1:3" x14ac:dyDescent="0.3">
      <c r="A75" t="str">
        <f>IF('MODULO ORDINE'!I81&gt;0,"X","")</f>
        <v/>
      </c>
      <c r="B75" t="str">
        <f>"HUBEQ"&amp;'MODULO ORDINE'!B81&amp;";"&amp;'MODULO ORDINE'!I81</f>
        <v>HUBEQ9000339;</v>
      </c>
      <c r="C75" s="19" t="str">
        <f t="shared" si="2"/>
        <v>001;HUBEQ9000339;;;STANDARD</v>
      </c>
    </row>
    <row r="76" spans="1:3" x14ac:dyDescent="0.3">
      <c r="A76" t="str">
        <f>IF('MODULO ORDINE'!I82&gt;0,"X","")</f>
        <v/>
      </c>
      <c r="B76" t="str">
        <f>"HUBEQ"&amp;'MODULO ORDINE'!B82&amp;";"&amp;'MODULO ORDINE'!I82</f>
        <v>HUBEQ9000406NUDO;</v>
      </c>
      <c r="C76" s="19" t="str">
        <f t="shared" si="2"/>
        <v>001;HUBEQ9000406NUDO;;;STANDARD</v>
      </c>
    </row>
    <row r="77" spans="1:3" x14ac:dyDescent="0.3">
      <c r="A77" t="str">
        <f>IF('MODULO ORDINE'!I83&gt;0,"X","")</f>
        <v/>
      </c>
      <c r="B77" t="str">
        <f>"HUBEQ"&amp;'MODULO ORDINE'!B83&amp;";"&amp;'MODULO ORDINE'!I83</f>
        <v>HUBEQ9000407NUDO;</v>
      </c>
      <c r="C77" s="19" t="str">
        <f t="shared" si="2"/>
        <v>001;HUBEQ9000407NUDO;;;STANDARD</v>
      </c>
    </row>
    <row r="78" spans="1:3" x14ac:dyDescent="0.3">
      <c r="A78" t="str">
        <f>IF('MODULO ORDINE'!I84&gt;0,"X","")</f>
        <v/>
      </c>
      <c r="B78" t="str">
        <f>"HUBEQ"&amp;'MODULO ORDINE'!B84&amp;";"&amp;'MODULO ORDINE'!I84</f>
        <v>HUBEQ9000408NUDO;</v>
      </c>
      <c r="C78" s="19" t="str">
        <f t="shared" si="2"/>
        <v>001;HUBEQ9000408NUDO;;;STANDARD</v>
      </c>
    </row>
    <row r="79" spans="1:3" x14ac:dyDescent="0.3">
      <c r="A79" t="str">
        <f>IF('MODULO ORDINE'!I85&gt;0,"X","")</f>
        <v/>
      </c>
      <c r="B79" t="str">
        <f>"HUBEQ"&amp;'MODULO ORDINE'!B85&amp;";"&amp;'MODULO ORDINE'!I85</f>
        <v>HUBEQ9000209;</v>
      </c>
      <c r="C79" s="19" t="str">
        <f t="shared" si="2"/>
        <v>001;HUBEQ9000209;;;STANDARD</v>
      </c>
    </row>
    <row r="80" spans="1:3" x14ac:dyDescent="0.3">
      <c r="A80" t="str">
        <f>IF('MODULO ORDINE'!I86&gt;0,"X","")</f>
        <v/>
      </c>
      <c r="B80" t="str">
        <f>"HUBEQ"&amp;'MODULO ORDINE'!B86&amp;";"&amp;'MODULO ORDINE'!I86</f>
        <v>HUBEQ9000418;</v>
      </c>
      <c r="C80" s="19" t="str">
        <f t="shared" si="2"/>
        <v>001;HUBEQ9000418;;;STANDARD</v>
      </c>
    </row>
    <row r="81" spans="1:3" x14ac:dyDescent="0.3">
      <c r="A81" t="str">
        <f>IF('MODULO ORDINE'!I87&gt;0,"X","")</f>
        <v/>
      </c>
      <c r="B81" t="str">
        <f>"HUBEQ"&amp;'MODULO ORDINE'!B87&amp;";"&amp;'MODULO ORDINE'!I87</f>
        <v>HUBEQ9000367;</v>
      </c>
      <c r="C81" s="19" t="str">
        <f t="shared" si="2"/>
        <v>001;HUBEQ9000367;;;STANDARD</v>
      </c>
    </row>
    <row r="82" spans="1:3" x14ac:dyDescent="0.3">
      <c r="A82" t="str">
        <f>IF('MODULO ORDINE'!I88&gt;0,"X","")</f>
        <v/>
      </c>
      <c r="B82" t="str">
        <f>"HUBEQ"&amp;'MODULO ORDINE'!B88&amp;";"&amp;'MODULO ORDINE'!I88</f>
        <v>HUBEQ9000355;</v>
      </c>
      <c r="C82" s="19" t="str">
        <f t="shared" si="2"/>
        <v>001;HUBEQ9000355;;;STANDARD</v>
      </c>
    </row>
    <row r="83" spans="1:3" x14ac:dyDescent="0.3">
      <c r="A83" t="str">
        <f>IF('MODULO ORDINE'!I89&gt;0,"X","")</f>
        <v/>
      </c>
      <c r="B83" t="str">
        <f>"HUBEQ"&amp;'MODULO ORDINE'!B89&amp;";"&amp;'MODULO ORDINE'!I89</f>
        <v>HUBEQ9180205;</v>
      </c>
      <c r="C83" s="19" t="str">
        <f t="shared" si="2"/>
        <v>001;HUBEQ9180205;;;STANDARD</v>
      </c>
    </row>
    <row r="84" spans="1:3" x14ac:dyDescent="0.3">
      <c r="A84" t="str">
        <f>IF('MODULO ORDINE'!I90&gt;0,"X","")</f>
        <v/>
      </c>
      <c r="B84" t="str">
        <f>"HUBEQ"&amp;'MODULO ORDINE'!B90&amp;";"&amp;'MODULO ORDINE'!I90</f>
        <v>HUBEQ9180212;</v>
      </c>
      <c r="C84" s="19" t="str">
        <f t="shared" si="2"/>
        <v>001;HUBEQ9180212;;;STANDARD</v>
      </c>
    </row>
    <row r="85" spans="1:3" x14ac:dyDescent="0.3">
      <c r="A85" t="str">
        <f>IF('MODULO ORDINE'!I91&gt;0,"X","")</f>
        <v/>
      </c>
      <c r="B85" t="str">
        <f>"HUBEQ"&amp;'MODULO ORDINE'!B91&amp;";"&amp;'MODULO ORDINE'!I91</f>
        <v>HUBEQ9170251;</v>
      </c>
      <c r="C85" s="19" t="str">
        <f t="shared" si="2"/>
        <v>001;HUBEQ9170251;;;STANDARD</v>
      </c>
    </row>
    <row r="86" spans="1:3" x14ac:dyDescent="0.3">
      <c r="A86" t="str">
        <f>IF('MODULO ORDINE'!I92&gt;0,"X","")</f>
        <v/>
      </c>
      <c r="B86" t="str">
        <f>"HUBEQ"&amp;'MODULO ORDINE'!B92&amp;";"&amp;'MODULO ORDINE'!I92</f>
        <v>HUBEQ9170252;</v>
      </c>
      <c r="C86" s="19" t="str">
        <f t="shared" si="2"/>
        <v>001;HUBEQ9170252;;;STANDARD</v>
      </c>
    </row>
    <row r="87" spans="1:3" x14ac:dyDescent="0.3">
      <c r="A87" t="str">
        <f>IF('MODULO ORDINE'!I93&gt;0,"X","")</f>
        <v/>
      </c>
      <c r="B87" t="str">
        <f>"HUBEQ"&amp;'MODULO ORDINE'!B93&amp;";"&amp;'MODULO ORDINE'!I93</f>
        <v>HUBEQ9170253;</v>
      </c>
      <c r="C87" s="19" t="str">
        <f t="shared" si="2"/>
        <v>001;HUBEQ9170253;;;STANDARD</v>
      </c>
    </row>
    <row r="88" spans="1:3" x14ac:dyDescent="0.3">
      <c r="A88" t="str">
        <f>IF('MODULO ORDINE'!I94&gt;0,"X","")</f>
        <v/>
      </c>
      <c r="B88" t="str">
        <f>"HUBEQ"&amp;'MODULO ORDINE'!B94&amp;";"&amp;'MODULO ORDINE'!I94</f>
        <v>HUBEQ9170254;</v>
      </c>
      <c r="C88" s="19" t="str">
        <f t="shared" si="2"/>
        <v>001;HUBEQ9170254;;;STANDARD</v>
      </c>
    </row>
    <row r="89" spans="1:3" x14ac:dyDescent="0.3">
      <c r="A89" t="str">
        <f>IF('MODULO ORDINE'!I95&gt;0,"X","")</f>
        <v/>
      </c>
      <c r="B89" t="str">
        <f>"HUBEQ"&amp;'MODULO ORDINE'!B95&amp;";"&amp;'MODULO ORDINE'!I95</f>
        <v>HUBEQ9170248;</v>
      </c>
      <c r="C89" s="19" t="str">
        <f t="shared" si="2"/>
        <v>001;HUBEQ9170248;;;STANDARD</v>
      </c>
    </row>
    <row r="90" spans="1:3" x14ac:dyDescent="0.3">
      <c r="A90" t="str">
        <f>IF('MODULO ORDINE'!I96&gt;0,"X","")</f>
        <v/>
      </c>
      <c r="B90" t="str">
        <f>"HUBEQ"&amp;'MODULO ORDINE'!B96&amp;";"&amp;'MODULO ORDINE'!I96</f>
        <v>HUBEQ9170249;</v>
      </c>
      <c r="C90" s="19" t="str">
        <f t="shared" si="2"/>
        <v>001;HUBEQ9170249;;;STANDARD</v>
      </c>
    </row>
    <row r="91" spans="1:3" x14ac:dyDescent="0.3">
      <c r="A91" t="str">
        <f>IF('MODULO ORDINE'!I97&gt;0,"X","")</f>
        <v/>
      </c>
      <c r="B91" t="str">
        <f>"HUBEQ"&amp;'MODULO ORDINE'!B97&amp;";"&amp;'MODULO ORDINE'!I97</f>
        <v>HUBEQ9170255;</v>
      </c>
      <c r="C91" s="19" t="str">
        <f t="shared" si="2"/>
        <v>001;HUBEQ9170255;;;STANDARD</v>
      </c>
    </row>
  </sheetData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MODULO ORDINE</vt:lpstr>
      <vt:lpstr>PER INSERIMENTO SU DEMETRA</vt:lpstr>
      <vt:lpstr>'MODULO ORDINE'!Area_stampa</vt:lpstr>
      <vt:lpstr>'MODULO ORDINE'!Titoli_stampa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Acquisti Equomercato</dc:creator>
  <cp:lastModifiedBy>Acquisti Equomercato</cp:lastModifiedBy>
  <dcterms:created xsi:type="dcterms:W3CDTF">2025-06-13T10:32:03Z</dcterms:created>
  <dcterms:modified xsi:type="dcterms:W3CDTF">2026-06-16T09:45:05Z</dcterms:modified>
</cp:coreProperties>
</file>